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52" windowWidth="15480" windowHeight="11220"/>
  </bookViews>
  <sheets>
    <sheet name="стр.1" sheetId="1" r:id="rId1"/>
    <sheet name="стр.2_3" sheetId="4" r:id="rId2"/>
    <sheet name="стр.4-7" sheetId="6" r:id="rId3"/>
  </sheets>
  <definedNames>
    <definedName name="_xlnm.Print_Titles" localSheetId="1">стр.2_3!$4:$4</definedName>
    <definedName name="_xlnm.Print_Area" localSheetId="1">стр.2_3!$A$1:$DD$76</definedName>
    <definedName name="_xlnm.Print_Area" localSheetId="2">'стр.4-7'!$A$1:$E$274</definedName>
  </definedNames>
  <calcPr calcId="145621"/>
</workbook>
</file>

<file path=xl/calcChain.xml><?xml version="1.0" encoding="utf-8"?>
<calcChain xmlns="http://schemas.openxmlformats.org/spreadsheetml/2006/main">
  <c r="E14" i="6" l="1"/>
  <c r="E12" i="6" l="1"/>
  <c r="E10" i="6" s="1"/>
  <c r="E17" i="6"/>
  <c r="E21" i="6"/>
  <c r="D270" i="6"/>
  <c r="E235" i="6"/>
  <c r="E239" i="6" l="1"/>
  <c r="E81" i="6"/>
  <c r="BU62" i="4" l="1"/>
  <c r="BU47" i="4"/>
  <c r="BU16" i="4"/>
  <c r="BU13" i="4"/>
  <c r="BU7" i="4"/>
  <c r="E26" i="6" l="1"/>
  <c r="E25" i="6" s="1"/>
  <c r="E231" i="6"/>
  <c r="E212" i="6"/>
  <c r="E55" i="6"/>
  <c r="E59" i="6"/>
  <c r="E125" i="6" l="1"/>
  <c r="E68" i="6" l="1"/>
  <c r="E67" i="6" s="1"/>
  <c r="E130" i="6" l="1"/>
  <c r="E141" i="6" l="1"/>
  <c r="E140" i="6" s="1"/>
  <c r="E99" i="6" l="1"/>
  <c r="E129" i="6" l="1"/>
  <c r="E128" i="6" s="1"/>
  <c r="E149" i="6"/>
  <c r="E148" i="6" s="1"/>
  <c r="E145" i="6"/>
  <c r="E144" i="6" s="1"/>
  <c r="E137" i="6"/>
  <c r="E136" i="6" s="1"/>
  <c r="E135" i="6" l="1"/>
  <c r="E199" i="6" l="1"/>
  <c r="E198" i="6" s="1"/>
  <c r="E193" i="6" l="1"/>
  <c r="E203" i="6"/>
  <c r="E202" i="6" s="1"/>
  <c r="E248" i="6"/>
  <c r="E229" i="6" s="1"/>
  <c r="E50" i="6"/>
  <c r="E114" i="6"/>
  <c r="E195" i="6" l="1"/>
  <c r="E194" i="6" s="1"/>
  <c r="E103" i="6" l="1"/>
  <c r="E225" i="6"/>
  <c r="E207" i="6" s="1"/>
  <c r="E164" i="6"/>
  <c r="E163" i="6" s="1"/>
  <c r="E160" i="6"/>
  <c r="E159" i="6" s="1"/>
  <c r="E154" i="6"/>
  <c r="E153" i="6" s="1"/>
  <c r="E152" i="6" s="1"/>
  <c r="E122" i="6"/>
  <c r="E121" i="6" s="1"/>
  <c r="E118" i="6"/>
  <c r="E117" i="6" s="1"/>
  <c r="E111" i="6"/>
  <c r="E107" i="6"/>
  <c r="E106" i="6" s="1"/>
  <c r="E86" i="6"/>
  <c r="E85" i="6" s="1"/>
  <c r="E80" i="6"/>
  <c r="E96" i="6"/>
  <c r="E95" i="6" s="1"/>
  <c r="E91" i="6"/>
  <c r="E90" i="6" s="1"/>
  <c r="E75" i="6"/>
  <c r="E74" i="6" s="1"/>
  <c r="E72" i="6" s="1"/>
  <c r="E63" i="6"/>
  <c r="E54" i="6" s="1"/>
  <c r="E38" i="6"/>
  <c r="E33" i="6"/>
  <c r="E110" i="6" l="1"/>
  <c r="E158" i="6"/>
  <c r="E32" i="6"/>
  <c r="E102" i="6"/>
  <c r="E79" i="6" s="1"/>
  <c r="E8" i="6" s="1"/>
  <c r="E7" i="6" l="1"/>
  <c r="E31" i="6"/>
  <c r="E23" i="6" s="1"/>
  <c r="E5" i="6" l="1"/>
</calcChain>
</file>

<file path=xl/sharedStrings.xml><?xml version="1.0" encoding="utf-8"?>
<sst xmlns="http://schemas.openxmlformats.org/spreadsheetml/2006/main" count="425" uniqueCount="213">
  <si>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</si>
  <si>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</si>
  <si>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</si>
  <si>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</si>
  <si>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</si>
  <si>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</si>
  <si>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</si>
  <si>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</si>
  <si>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</si>
  <si>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</si>
  <si>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</si>
  <si>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</si>
  <si>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</si>
  <si>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</si>
  <si>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</si>
  <si>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</si>
  <si>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</si>
  <si>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</si>
  <si>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</si>
  <si>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</si>
  <si>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</si>
  <si>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</si>
  <si>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</si>
  <si>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</si>
  <si>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</si>
  <si>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</si>
  <si>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</si>
  <si>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</si>
  <si>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</si>
  <si>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</si>
  <si>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</si>
  <si>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</si>
  <si>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</si>
  <si>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</si>
  <si>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</si>
  <si>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</si>
  <si>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</si>
  <si>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</si>
  <si>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</si>
  <si>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</si>
  <si>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</si>
  <si>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</si>
  <si>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</si>
  <si>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</si>
  <si>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</si>
  <si>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</si>
  <si>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</si>
  <si>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</si>
  <si>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</si>
  <si>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</si>
  <si>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</si>
  <si>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</si>
  <si>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</si>
  <si>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</si>
  <si>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</si>
  <si>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</si>
  <si>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</si>
  <si>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</si>
  <si>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</si>
  <si>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</si>
  <si>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</si>
  <si>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</si>
  <si>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</si>
  <si>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</si>
  <si>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</si>
  <si>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</si>
  <si>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</si>
  <si>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</si>
  <si>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</si>
  <si>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</si>
  <si>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</si>
  <si>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</si>
  <si>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</si>
  <si>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</si>
  <si>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</si>
  <si>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</si>
  <si>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</si>
  <si>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</si>
  <si>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</si>
  <si>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</si>
  <si>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</si>
  <si>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</si>
  <si>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</si>
  <si>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</si>
  <si>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</si>
  <si>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</si>
  <si>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</si>
  <si>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</si>
  <si>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</si>
  <si>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</si>
  <si>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</si>
  <si>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</si>
  <si>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</si>
  <si>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</si>
  <si>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Поступления от иной приносящей доход деятельности, всего: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</si>
  <si>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</si>
  <si>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</si>
  <si>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</si>
  <si>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</si>
  <si>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</si>
  <si>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</si>
  <si>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</si>
  <si>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</si>
  <si>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</si>
  <si>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</si>
  <si>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</si>
  <si>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</si>
  <si>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</si>
  <si>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</si>
  <si>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</si>
  <si>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</si>
  <si>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</si>
  <si>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</si>
  <si>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</si>
  <si>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</si>
  <si>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1.1. Цели деятельности муниципального бюджетного(автономного) учреждения (подразделения):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</si>
  <si>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</si>
  <si>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</si>
  <si>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</si>
  <si>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</si>
  <si>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</si>
  <si>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</si>
  <si>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</si>
  <si>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</si>
  <si>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</si>
  <si>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3.2. Кредиторская задолженность по расчетам с поставщиками и подрядчиками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</si>
  <si>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</si>
  <si>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</si>
  <si>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</si>
  <si>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</si>
  <si>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</si>
  <si>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</si>
  <si>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</si>
  <si>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</si>
  <si>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</si>
  <si>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Субсидии на иные цели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</si>
  <si>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</si>
  <si>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</si>
  <si>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</si>
  <si>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</si>
  <si>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05.01.612</t>
  </si>
  <si>
    <t>05.04.612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</si>
  <si>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</si>
  <si>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</si>
  <si>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</si>
  <si>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</si>
  <si>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</si>
  <si>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</si>
  <si>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</si>
  <si>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</si>
  <si>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</si>
  <si>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</si>
  <si>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</si>
  <si>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</si>
  <si>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</si>
  <si>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</si>
  <si>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Исполнитель</t>
  </si>
  <si>
    <t>Мероприятия по выполнениюнаказов избирателей, поступивших депутатам Пензенской городской Думы</t>
  </si>
  <si>
    <t xml:space="preserve"> Долгосрочная целевая программа "Укрепление материально-технической базы и проведение капитального ремонта зданий и сооружений учреждений, в отношении которых функции и полномочия учредителя осуществляет Управление образования города Пензы, и здания У</t>
  </si>
  <si>
    <t xml:space="preserve"> Долгосрочная целевая программа "Многодетная семья, 2011-2013 годы"</t>
  </si>
  <si>
    <t xml:space="preserve"> Долгосрочная целевая программа Энергосбережения и повышения энергоэффективности в городе Пензе на период 2010-2020 годов</t>
  </si>
  <si>
    <t>Субсидии бюджетным учреждениям на иные цели за счет федеральных средств</t>
  </si>
  <si>
    <t xml:space="preserve">   Долгосрочная целевая программа "Школьное молоко" на период 2011-2013 годы"</t>
  </si>
  <si>
    <t xml:space="preserve">   Долгосрочная целевая программа города Пензы "Совершенствование организации питания обучающихся муниципальных общеобразовательных учреждений города Пензы на основе внедрения новых технологий приготовления пищи на 2011-2013 годы"</t>
  </si>
  <si>
    <t>Х.Г. Курмаев</t>
  </si>
  <si>
    <t>тел. 41-49-89</t>
  </si>
  <si>
    <t>"_______"____________________20___г.</t>
  </si>
  <si>
    <t>муниципальное бюджетное общеобразовательное учреждение средняя общеобразовательная школа с углубленным изучением информатики № 68 г. Пензы</t>
  </si>
  <si>
    <t>5835005689/583501001</t>
  </si>
  <si>
    <t>Управление образования города Пензы</t>
  </si>
  <si>
    <t>440064, Россия, Пензенская область, г. Пенза, проспект Строителей, 140</t>
  </si>
  <si>
    <t>1)формирование общей культуры личности обучающегося на основе усвоения обязательного минимума содержания общеобразовательных программ;
2)создание условий для развития самостоятельной гармонично развитой личности, способной адаптировться к жизни совремонного общества и изменяющимся условиям социума;
3)формирование здорового образа жизни;
4)воспитание у обучающихся гражданственности, трудолюбия, любви к семье, окружающей природе, Родине, терпимости к людям, уважения к правам и свободам человека и гражданина, бережного отношения к окружающей среде;
5)создание у обучающихся основы для осознанного выбора и последующегося освоения профессиональных образовательных пррограмм;
6)обеспечение непреерывности начального общего, основного общего и среднего (полного) общего образования.</t>
  </si>
  <si>
    <t>80.21.2 - среднее (полное) общее образование</t>
  </si>
  <si>
    <t>1)проведение самостоятельной профессиональной подготовки;
2)проведение профессиональной подготовки учащихся по договорам и совместно с предприятиями, учреждениями, организациями;
3)организация обучения по программам углубленого изучения отдельных дисциплин, не предусмотренных учебным планом, сверх часов и сверх программ;
4)осуществление дополнительного обучения учащихся с привлечением специалистов высшей школы  в профессиональных классах на платной основе;
5)проведение репетиторства с учащимися другого образовательного учреждения;
6)организация курсов по подготовке к поступлению в средние и высшие профессиональные образовательные учреждения;
7)создание кружков, студий, групп, факультотивов по дополнительному образованию согласно Уставу;
8)организация учебных групп для обучения детей с отклонениями в развитии;
9)создание спортивных секций, групп ЛФК.</t>
  </si>
  <si>
    <t>Голодяев Ю.А.</t>
  </si>
  <si>
    <t>Начальник Управления образования</t>
  </si>
  <si>
    <t xml:space="preserve">    Общепрограммные мероприятия по долгосрочной целевой программы "Формирование информационного общества в Пензенской области на период до 2013 года"</t>
  </si>
  <si>
    <t>05.10.612</t>
  </si>
  <si>
    <t>Субсидии бюджетным учреждениям на иные цели за счет средств Пензенской области</t>
  </si>
  <si>
    <t>Подпрограмма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Пензенской области"</t>
  </si>
  <si>
    <t>Платные услуги</t>
  </si>
  <si>
    <t>Возмещение коммунальных расходов арендаторами</t>
  </si>
  <si>
    <t>Выбытие с лицевого счета за счет уплаты налога на прибыль, НДС</t>
  </si>
  <si>
    <t>Выбытие с лицевого счета за счет уплаты налога на прибыль</t>
  </si>
  <si>
    <t>05.01.921</t>
  </si>
  <si>
    <t>Субсидии бюджетным муниципальным учреждениям на иные цели, связанные с погашением кредиторской задолженности по муниципальным целевым программам</t>
  </si>
  <si>
    <t>05.01.911</t>
  </si>
  <si>
    <t>Субсидии бюджетным муниципальным учреждениям на иные цели, связанные с погашением кредиторской задолженности по финансовому обеспечению муниципального задания на оказание муниципальных услуг</t>
  </si>
  <si>
    <t>Уменьшение дохода за счет уплаты НДС</t>
  </si>
  <si>
    <t>Уменьшение дохода за счет уплаты налога на прибыль</t>
  </si>
  <si>
    <t>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 в рамках подпрограммы «Развитие дошкольного, общего и дополнительного образования детей» государственной программы Пензенской области «Развитие образования в Пензенской области на 2014-2020 годы»</t>
  </si>
  <si>
    <t>05.01.611</t>
  </si>
  <si>
    <t xml:space="preserve">      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</si>
  <si>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Субсидии бюджетным учреждениям на иные цели</t>
  </si>
  <si>
    <t xml:space="preserve">        Обеспечение обучающихся 1-11 классов горячим питанием</t>
  </si>
  <si>
    <t>04.00.000</t>
  </si>
  <si>
    <t>Питание в пришкольном лагере</t>
  </si>
  <si>
    <t xml:space="preserve">   Остатки средств субсидий на выполнение муниципального задания на  01.01.2014г.</t>
  </si>
  <si>
    <t>383</t>
  </si>
  <si>
    <t>17</t>
  </si>
  <si>
    <t>09</t>
  </si>
  <si>
    <t>января</t>
  </si>
  <si>
    <t>23994479</t>
  </si>
  <si>
    <t>Создание условий для предоставления общедоступного и бесплатного общего образования</t>
  </si>
  <si>
    <t xml:space="preserve">        Приведение зданий, сооружений и территории и материально -технической базы учреждений общего и дополнительного образования в соответствие с современными требованиями и нормами</t>
  </si>
  <si>
    <t xml:space="preserve">   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образовательных организаций дополнительного образования</t>
  </si>
  <si>
    <t>Организация отдыха детей в оздоровительных лагерях с дневным пребыванием в каникулярное время</t>
  </si>
  <si>
    <t>S333</t>
  </si>
  <si>
    <t>От иной приносящей доход деятельности</t>
  </si>
  <si>
    <t>Поступления от платных образовательных услуг</t>
  </si>
  <si>
    <t>Ю.В.Долматова</t>
  </si>
  <si>
    <t>01</t>
  </si>
  <si>
    <t>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</si>
</sst>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i/>
      <sz val="11"/>
      <color rgb="FF00B05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i/>
      <sz val="10"/>
      <color rgb="FF7030A0"/>
      <name val="Times New Roman"/>
      <family val="1"/>
      <charset val="204"/>
    </font>
    <font>
      <sz val="11"/>
      <color rgb="FF7030A0"/>
      <name val="Calibri"/>
      <family val="2"/>
      <charset val="204"/>
      <scheme val="minor"/>
    </font>
    <font>
      <i/>
      <sz val="11"/>
      <color rgb="FF7030A0"/>
      <name val="Times New Roman"/>
      <family val="1"/>
      <charset val="204"/>
    </font>
    <font>
      <sz val="10"/>
      <color rgb="FF00B050"/>
      <name val="Arial Cyr"/>
      <charset val="204"/>
    </font>
    <font>
      <b/>
      <sz val="10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0"/>
      <color theme="9" tint="-0.249977111117893"/>
      <name val="Times New Roman"/>
      <family val="1"/>
      <charset val="204"/>
    </font>
    <font>
      <sz val="11"/>
      <color theme="9" tint="-0.249977111117893"/>
      <name val="Times New Roman"/>
      <family val="1"/>
      <charset val="204"/>
    </font>
    <font>
      <i/>
      <sz val="11"/>
      <color theme="9" tint="-0.249977111117893"/>
      <name val="Times New Roman"/>
      <family val="1"/>
      <charset val="204"/>
    </font>
    <font>
      <i/>
      <sz val="11"/>
      <color theme="7" tint="-0.499984740745262"/>
      <name val="Times New Roman"/>
      <family val="1"/>
      <charset val="204"/>
    </font>
    <font>
      <b/>
      <sz val="10"/>
      <color rgb="FF000000"/>
      <name val="Arial Cyr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wrapText="1" indent="2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wrapText="1" indent="4"/>
    </xf>
    <xf numFmtId="0" fontId="2" fillId="0" borderId="1" xfId="0" applyFont="1" applyBorder="1" applyAlignment="1">
      <alignment horizontal="left" wrapText="1" indent="3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4" xfId="1" applyFont="1" applyBorder="1" applyAlignment="1">
      <alignment horizontal="center" vertical="top" wrapText="1"/>
    </xf>
    <xf numFmtId="0" fontId="8" fillId="0" borderId="4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9" fillId="0" borderId="4" xfId="1" applyFont="1" applyBorder="1" applyAlignment="1">
      <alignment horizontal="center" vertical="top" wrapText="1"/>
    </xf>
    <xf numFmtId="0" fontId="7" fillId="0" borderId="4" xfId="1" applyFont="1" applyBorder="1"/>
    <xf numFmtId="0" fontId="7" fillId="0" borderId="4" xfId="1" applyFont="1" applyBorder="1" applyAlignment="1">
      <alignment wrapText="1"/>
    </xf>
    <xf numFmtId="0" fontId="8" fillId="0" borderId="4" xfId="1" applyFont="1" applyBorder="1" applyAlignment="1">
      <alignment horizontal="center" wrapText="1"/>
    </xf>
    <xf numFmtId="0" fontId="9" fillId="0" borderId="4" xfId="1" applyFont="1" applyBorder="1" applyAlignment="1">
      <alignment horizontal="center" wrapText="1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 vertical="top" wrapText="1"/>
    </xf>
    <xf numFmtId="0" fontId="11" fillId="0" borderId="6" xfId="1" applyFont="1" applyBorder="1" applyAlignment="1">
      <alignment horizontal="center" vertical="top" wrapText="1"/>
    </xf>
    <xf numFmtId="0" fontId="8" fillId="0" borderId="8" xfId="1" applyFont="1" applyBorder="1" applyAlignment="1">
      <alignment vertical="top" wrapText="1"/>
    </xf>
    <xf numFmtId="0" fontId="8" fillId="0" borderId="8" xfId="1" applyFont="1" applyBorder="1" applyAlignment="1">
      <alignment wrapText="1"/>
    </xf>
    <xf numFmtId="0" fontId="10" fillId="0" borderId="8" xfId="1" applyFont="1" applyBorder="1" applyAlignment="1">
      <alignment vertical="top" wrapText="1"/>
    </xf>
    <xf numFmtId="0" fontId="10" fillId="0" borderId="8" xfId="1" applyFont="1" applyBorder="1" applyAlignment="1">
      <alignment vertical="top"/>
    </xf>
    <xf numFmtId="0" fontId="12" fillId="0" borderId="8" xfId="1" applyFont="1" applyBorder="1" applyAlignment="1">
      <alignment vertical="top" wrapText="1"/>
    </xf>
    <xf numFmtId="0" fontId="10" fillId="0" borderId="10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Border="1"/>
    <xf numFmtId="0" fontId="2" fillId="0" borderId="0" xfId="0" applyFont="1" applyBorder="1" applyAlignment="1"/>
    <xf numFmtId="0" fontId="7" fillId="0" borderId="4" xfId="1" applyFont="1" applyBorder="1" applyAlignment="1">
      <alignment vertical="top" wrapText="1"/>
    </xf>
    <xf numFmtId="0" fontId="9" fillId="0" borderId="4" xfId="1" applyFont="1" applyBorder="1" applyAlignment="1">
      <alignment horizontal="center" vertical="top" wrapText="1"/>
    </xf>
    <xf numFmtId="4" fontId="8" fillId="0" borderId="7" xfId="1" applyNumberFormat="1" applyFont="1" applyBorder="1" applyAlignment="1">
      <alignment horizontal="center" vertical="top" wrapText="1"/>
    </xf>
    <xf numFmtId="4" fontId="8" fillId="0" borderId="9" xfId="1" applyNumberFormat="1" applyFont="1" applyBorder="1" applyAlignment="1">
      <alignment horizontal="right" vertical="top" wrapText="1"/>
    </xf>
    <xf numFmtId="4" fontId="8" fillId="0" borderId="9" xfId="1" applyNumberFormat="1" applyFont="1" applyBorder="1" applyAlignment="1">
      <alignment vertical="top" wrapText="1"/>
    </xf>
    <xf numFmtId="4" fontId="8" fillId="0" borderId="12" xfId="1" applyNumberFormat="1" applyFont="1" applyBorder="1" applyAlignment="1">
      <alignment vertical="top" wrapText="1"/>
    </xf>
    <xf numFmtId="4" fontId="6" fillId="0" borderId="0" xfId="0" applyNumberFormat="1" applyFont="1"/>
    <xf numFmtId="4" fontId="0" fillId="0" borderId="0" xfId="0" applyNumberFormat="1"/>
    <xf numFmtId="0" fontId="17" fillId="0" borderId="8" xfId="1" applyFont="1" applyBorder="1" applyAlignment="1">
      <alignment wrapText="1"/>
    </xf>
    <xf numFmtId="0" fontId="16" fillId="0" borderId="4" xfId="1" applyFont="1" applyBorder="1" applyAlignment="1">
      <alignment vertical="top" wrapText="1"/>
    </xf>
    <xf numFmtId="0" fontId="18" fillId="0" borderId="4" xfId="1" applyFont="1" applyBorder="1" applyAlignment="1">
      <alignment horizontal="center" vertical="top" wrapText="1"/>
    </xf>
    <xf numFmtId="4" fontId="14" fillId="0" borderId="9" xfId="1" applyNumberFormat="1" applyFont="1" applyBorder="1" applyAlignment="1">
      <alignment horizontal="right" vertical="top" wrapText="1"/>
    </xf>
    <xf numFmtId="0" fontId="19" fillId="0" borderId="8" xfId="1" applyFont="1" applyBorder="1" applyAlignment="1">
      <alignment vertical="top" wrapText="1"/>
    </xf>
    <xf numFmtId="0" fontId="14" fillId="0" borderId="4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wrapText="1"/>
    </xf>
    <xf numFmtId="0" fontId="22" fillId="0" borderId="4" xfId="1" applyFont="1" applyBorder="1" applyAlignment="1">
      <alignment horizontal="center" wrapText="1"/>
    </xf>
    <xf numFmtId="4" fontId="22" fillId="0" borderId="9" xfId="1" applyNumberFormat="1" applyFont="1" applyBorder="1" applyAlignment="1">
      <alignment horizontal="right" vertical="top" wrapText="1"/>
    </xf>
    <xf numFmtId="0" fontId="24" fillId="0" borderId="4" xfId="1" applyFont="1" applyBorder="1" applyAlignment="1">
      <alignment horizontal="center" wrapText="1"/>
    </xf>
    <xf numFmtId="0" fontId="25" fillId="0" borderId="4" xfId="1" applyFont="1" applyBorder="1" applyAlignment="1">
      <alignment horizontal="center" wrapText="1"/>
    </xf>
    <xf numFmtId="0" fontId="23" fillId="0" borderId="8" xfId="1" applyFont="1" applyBorder="1" applyAlignment="1">
      <alignment wrapText="1"/>
    </xf>
    <xf numFmtId="4" fontId="25" fillId="0" borderId="9" xfId="1" applyNumberFormat="1" applyFont="1" applyBorder="1" applyAlignment="1">
      <alignment horizontal="right" wrapText="1"/>
    </xf>
    <xf numFmtId="0" fontId="26" fillId="0" borderId="4" xfId="1" applyFont="1" applyBorder="1" applyAlignment="1"/>
    <xf numFmtId="0" fontId="24" fillId="0" borderId="4" xfId="1" applyFont="1" applyBorder="1" applyAlignment="1">
      <alignment horizontal="center"/>
    </xf>
    <xf numFmtId="0" fontId="23" fillId="0" borderId="8" xfId="1" applyFont="1" applyBorder="1" applyAlignment="1">
      <alignment horizontal="left" wrapText="1"/>
    </xf>
    <xf numFmtId="0" fontId="20" fillId="0" borderId="8" xfId="1" applyFont="1" applyBorder="1" applyAlignment="1">
      <alignment wrapText="1"/>
    </xf>
    <xf numFmtId="0" fontId="27" fillId="0" borderId="4" xfId="1" applyFont="1" applyBorder="1" applyAlignment="1">
      <alignment vertical="top" wrapText="1"/>
    </xf>
    <xf numFmtId="0" fontId="22" fillId="0" borderId="4" xfId="1" applyFont="1" applyBorder="1" applyAlignment="1">
      <alignment horizontal="center" vertical="top" wrapText="1"/>
    </xf>
    <xf numFmtId="0" fontId="28" fillId="0" borderId="8" xfId="1" applyFont="1" applyBorder="1" applyAlignment="1">
      <alignment wrapText="1"/>
    </xf>
    <xf numFmtId="0" fontId="29" fillId="0" borderId="4" xfId="1" applyFont="1" applyBorder="1" applyAlignment="1">
      <alignment vertical="top" wrapText="1"/>
    </xf>
    <xf numFmtId="0" fontId="30" fillId="0" borderId="4" xfId="1" applyFont="1" applyBorder="1" applyAlignment="1">
      <alignment horizontal="center" vertical="top" wrapText="1"/>
    </xf>
    <xf numFmtId="4" fontId="30" fillId="0" borderId="9" xfId="1" applyNumberFormat="1" applyFont="1" applyBorder="1" applyAlignment="1">
      <alignment horizontal="right" vertical="top" wrapText="1"/>
    </xf>
    <xf numFmtId="0" fontId="15" fillId="0" borderId="4" xfId="1" applyFont="1" applyBorder="1" applyAlignment="1">
      <alignment vertical="top" wrapText="1"/>
    </xf>
    <xf numFmtId="0" fontId="20" fillId="0" borderId="8" xfId="1" applyFont="1" applyBorder="1" applyAlignment="1">
      <alignment horizontal="left" wrapText="1"/>
    </xf>
    <xf numFmtId="4" fontId="22" fillId="0" borderId="9" xfId="1" applyNumberFormat="1" applyFont="1" applyBorder="1" applyAlignment="1">
      <alignment horizontal="right" wrapText="1"/>
    </xf>
    <xf numFmtId="0" fontId="31" fillId="0" borderId="0" xfId="0" applyFont="1"/>
    <xf numFmtId="0" fontId="33" fillId="0" borderId="8" xfId="1" applyFont="1" applyBorder="1" applyAlignment="1">
      <alignment vertical="top" wrapText="1"/>
    </xf>
    <xf numFmtId="0" fontId="33" fillId="0" borderId="4" xfId="1" applyFont="1" applyBorder="1" applyAlignment="1">
      <alignment horizontal="center" vertical="top" wrapText="1"/>
    </xf>
    <xf numFmtId="4" fontId="33" fillId="0" borderId="9" xfId="1" applyNumberFormat="1" applyFont="1" applyBorder="1" applyAlignment="1">
      <alignment horizontal="right" vertical="top" wrapText="1"/>
    </xf>
    <xf numFmtId="0" fontId="14" fillId="0" borderId="4" xfId="1" applyFont="1" applyBorder="1" applyAlignment="1">
      <alignment horizontal="center"/>
    </xf>
    <xf numFmtId="0" fontId="16" fillId="0" borderId="4" xfId="1" applyFont="1" applyBorder="1" applyAlignment="1">
      <alignment wrapText="1"/>
    </xf>
    <xf numFmtId="0" fontId="14" fillId="0" borderId="4" xfId="1" applyFont="1" applyBorder="1" applyAlignment="1">
      <alignment horizontal="center" wrapText="1"/>
    </xf>
    <xf numFmtId="0" fontId="32" fillId="0" borderId="0" xfId="0" applyFont="1"/>
    <xf numFmtId="4" fontId="14" fillId="0" borderId="9" xfId="1" applyNumberFormat="1" applyFon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/>
    <xf numFmtId="0" fontId="2" fillId="0" borderId="15" xfId="0" applyFont="1" applyBorder="1" applyAlignment="1"/>
    <xf numFmtId="4" fontId="34" fillId="0" borderId="0" xfId="0" applyNumberFormat="1" applyFont="1"/>
    <xf numFmtId="4" fontId="33" fillId="0" borderId="9" xfId="1" applyNumberFormat="1" applyFont="1" applyBorder="1" applyAlignment="1">
      <alignment vertical="top" wrapText="1"/>
    </xf>
    <xf numFmtId="0" fontId="35" fillId="0" borderId="8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top" wrapText="1"/>
    </xf>
    <xf numFmtId="0" fontId="36" fillId="0" borderId="4" xfId="1" applyFont="1" applyBorder="1" applyAlignment="1">
      <alignment vertical="top" wrapText="1"/>
    </xf>
    <xf numFmtId="4" fontId="2" fillId="0" borderId="9" xfId="1" applyNumberFormat="1" applyFont="1" applyBorder="1" applyAlignment="1">
      <alignment horizontal="right" vertical="top" wrapText="1"/>
    </xf>
    <xf numFmtId="0" fontId="37" fillId="0" borderId="8" xfId="1" applyFont="1" applyBorder="1" applyAlignment="1">
      <alignment wrapText="1"/>
    </xf>
    <xf numFmtId="0" fontId="38" fillId="0" borderId="4" xfId="1" applyFont="1" applyBorder="1" applyAlignment="1">
      <alignment horizontal="center" wrapText="1"/>
    </xf>
    <xf numFmtId="0" fontId="39" fillId="0" borderId="4" xfId="1" applyFont="1" applyBorder="1" applyAlignment="1">
      <alignment horizontal="center" wrapText="1"/>
    </xf>
    <xf numFmtId="4" fontId="39" fillId="0" borderId="9" xfId="1" applyNumberFormat="1" applyFont="1" applyBorder="1" applyAlignment="1">
      <alignment horizontal="right" wrapText="1"/>
    </xf>
    <xf numFmtId="0" fontId="37" fillId="0" borderId="8" xfId="1" applyFont="1" applyBorder="1" applyAlignment="1">
      <alignment horizontal="left" wrapText="1"/>
    </xf>
    <xf numFmtId="0" fontId="38" fillId="0" borderId="4" xfId="1" applyFont="1" applyBorder="1" applyAlignment="1">
      <alignment horizontal="center" vertical="top" wrapText="1"/>
    </xf>
    <xf numFmtId="0" fontId="39" fillId="0" borderId="4" xfId="1" applyFont="1" applyBorder="1" applyAlignment="1">
      <alignment horizontal="center" vertical="top" wrapText="1"/>
    </xf>
    <xf numFmtId="4" fontId="39" fillId="0" borderId="9" xfId="1" applyNumberFormat="1" applyFont="1" applyBorder="1" applyAlignment="1">
      <alignment horizontal="right" vertical="top" wrapText="1"/>
    </xf>
    <xf numFmtId="4" fontId="40" fillId="0" borderId="9" xfId="1" applyNumberFormat="1" applyFont="1" applyBorder="1" applyAlignment="1">
      <alignment horizontal="right" wrapText="1"/>
    </xf>
    <xf numFmtId="0" fontId="30" fillId="0" borderId="4" xfId="1" applyFont="1" applyBorder="1" applyAlignment="1">
      <alignment horizontal="center" wrapText="1"/>
    </xf>
    <xf numFmtId="4" fontId="41" fillId="2" borderId="22" xfId="0" applyNumberFormat="1" applyFont="1" applyFill="1" applyBorder="1" applyAlignment="1">
      <alignment horizontal="right" vertical="top" shrinkToFit="1"/>
    </xf>
    <xf numFmtId="0" fontId="42" fillId="0" borderId="8" xfId="1" applyFont="1" applyBorder="1" applyAlignment="1">
      <alignment wrapText="1"/>
    </xf>
    <xf numFmtId="0" fontId="43" fillId="0" borderId="4" xfId="1" applyFont="1" applyBorder="1" applyAlignment="1">
      <alignment horizontal="center" vertical="top" wrapText="1"/>
    </xf>
    <xf numFmtId="4" fontId="40" fillId="0" borderId="9" xfId="1" applyNumberFormat="1" applyFont="1" applyBorder="1" applyAlignment="1">
      <alignment horizontal="right" vertical="top" wrapText="1"/>
    </xf>
    <xf numFmtId="0" fontId="44" fillId="0" borderId="8" xfId="1" applyFont="1" applyBorder="1" applyAlignment="1">
      <alignment wrapText="1"/>
    </xf>
    <xf numFmtId="0" fontId="45" fillId="0" borderId="4" xfId="1" applyFont="1" applyBorder="1" applyAlignment="1">
      <alignment horizontal="center" vertical="top" wrapText="1"/>
    </xf>
    <xf numFmtId="0" fontId="46" fillId="0" borderId="4" xfId="1" applyFont="1" applyBorder="1" applyAlignment="1">
      <alignment horizontal="center" vertical="top" wrapText="1"/>
    </xf>
    <xf numFmtId="4" fontId="46" fillId="0" borderId="9" xfId="1" applyNumberFormat="1" applyFont="1" applyBorder="1" applyAlignment="1">
      <alignment horizontal="right" vertical="top" wrapText="1"/>
    </xf>
    <xf numFmtId="4" fontId="0" fillId="0" borderId="0" xfId="0" applyNumberFormat="1" applyBorder="1"/>
    <xf numFmtId="0" fontId="18" fillId="0" borderId="4" xfId="1" applyFont="1" applyBorder="1" applyAlignment="1">
      <alignment horizontal="center" vertical="top" wrapText="1"/>
    </xf>
    <xf numFmtId="4" fontId="45" fillId="0" borderId="9" xfId="1" applyNumberFormat="1" applyFont="1" applyBorder="1" applyAlignment="1">
      <alignment horizontal="right" vertical="top" wrapText="1"/>
    </xf>
    <xf numFmtId="4" fontId="47" fillId="0" borderId="9" xfId="1" applyNumberFormat="1" applyFont="1" applyBorder="1" applyAlignment="1">
      <alignment horizontal="right" wrapText="1"/>
    </xf>
    <xf numFmtId="1" fontId="22" fillId="0" borderId="4" xfId="1" applyNumberFormat="1" applyFont="1" applyBorder="1" applyAlignment="1">
      <alignment horizontal="center" wrapText="1"/>
    </xf>
    <xf numFmtId="4" fontId="8" fillId="3" borderId="9" xfId="1" applyNumberFormat="1" applyFont="1" applyFill="1" applyBorder="1" applyAlignment="1">
      <alignment horizontal="right" vertical="top" wrapText="1"/>
    </xf>
    <xf numFmtId="0" fontId="8" fillId="0" borderId="0" xfId="0" applyFont="1"/>
    <xf numFmtId="4" fontId="14" fillId="4" borderId="4" xfId="2" applyNumberFormat="1" applyFont="1" applyFill="1" applyBorder="1"/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1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5" fillId="3" borderId="3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/>
    </xf>
    <xf numFmtId="0" fontId="5" fillId="3" borderId="13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0" xfId="1" applyFont="1" applyAlignment="1">
      <alignment vertical="top" wrapText="1"/>
    </xf>
    <xf numFmtId="0" fontId="14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vertical="top" wrapText="1"/>
    </xf>
    <xf numFmtId="4" fontId="13" fillId="0" borderId="0" xfId="1" applyNumberFormat="1" applyFont="1" applyAlignment="1">
      <alignment vertical="top" wrapText="1"/>
    </xf>
    <xf numFmtId="4" fontId="13" fillId="0" borderId="0" xfId="1" applyNumberFormat="1" applyFont="1" applyBorder="1" applyAlignment="1">
      <alignment vertical="top" wrapText="1"/>
    </xf>
    <xf numFmtId="0" fontId="17" fillId="0" borderId="8" xfId="1" applyFont="1" applyBorder="1" applyAlignment="1">
      <alignment wrapText="1"/>
    </xf>
    <xf numFmtId="0" fontId="14" fillId="0" borderId="20" xfId="1" applyFont="1" applyBorder="1" applyAlignment="1">
      <alignment horizontal="center" vertical="top" wrapText="1"/>
    </xf>
    <xf numFmtId="0" fontId="14" fillId="0" borderId="21" xfId="1" applyFont="1" applyBorder="1" applyAlignment="1">
      <alignment horizontal="center" vertical="top" wrapText="1"/>
    </xf>
    <xf numFmtId="0" fontId="18" fillId="0" borderId="4" xfId="1" applyFont="1" applyBorder="1" applyAlignment="1">
      <alignment horizontal="center" vertical="top" wrapText="1"/>
    </xf>
    <xf numFmtId="4" fontId="14" fillId="0" borderId="9" xfId="1" applyNumberFormat="1" applyFont="1" applyBorder="1" applyAlignment="1">
      <alignment horizontal="right" vertical="top" wrapText="1"/>
    </xf>
    <xf numFmtId="0" fontId="2" fillId="0" borderId="0" xfId="0" applyFont="1" applyBorder="1"/>
    <xf numFmtId="0" fontId="2" fillId="0" borderId="0" xfId="0" applyFont="1"/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45"/>
  <sheetViews>
    <sheetView tabSelected="1" view="pageBreakPreview" topLeftCell="A40" workbookViewId="0">
      <selection activeCell="AH23" sqref="AH23:BV25"/>
    </sheetView>
  </sheetViews>
  <sheetFormatPr defaultColWidth="0.88671875" defaultRowHeight="13.8" x14ac:dyDescent="0.25"/>
  <cols>
    <col min="1" max="1" width="3.6640625" style="1" customWidth="1"/>
    <col min="2" max="20" width="0.88671875" style="1"/>
    <col min="21" max="21" width="1.109375" style="1" customWidth="1"/>
    <col min="22" max="32" width="0.88671875" style="1"/>
    <col min="33" max="33" width="0.33203125" style="1" customWidth="1"/>
    <col min="34" max="104" width="0.88671875" style="1"/>
    <col min="105" max="105" width="1.6640625" style="1" customWidth="1"/>
    <col min="106" max="106" width="0.5546875" style="1" customWidth="1"/>
    <col min="107" max="107" width="0.88671875" style="1"/>
    <col min="108" max="108" width="0.88671875" style="1" customWidth="1"/>
    <col min="109" max="16384" width="0.88671875" style="1"/>
  </cols>
  <sheetData>
    <row r="1" spans="1:108" s="2" customFormat="1" ht="11.25" customHeight="1" x14ac:dyDescent="0.25">
      <c r="BS1" s="2" t="s">
        <v>61</v>
      </c>
    </row>
    <row r="2" spans="1:108" s="2" customFormat="1" ht="11.25" customHeight="1" x14ac:dyDescent="0.25">
      <c r="BS2" s="9" t="s">
        <v>96</v>
      </c>
    </row>
    <row r="3" spans="1:108" s="2" customFormat="1" ht="11.25" customHeight="1" x14ac:dyDescent="0.25">
      <c r="BS3" s="2" t="s">
        <v>97</v>
      </c>
    </row>
    <row r="4" spans="1:108" s="2" customFormat="1" ht="11.25" customHeight="1" x14ac:dyDescent="0.25">
      <c r="BS4" s="9" t="s">
        <v>109</v>
      </c>
    </row>
    <row r="5" spans="1:108" s="2" customFormat="1" ht="11.25" customHeight="1" x14ac:dyDescent="0.25">
      <c r="BS5" s="9" t="s">
        <v>110</v>
      </c>
    </row>
    <row r="6" spans="1:108" s="2" customFormat="1" ht="11.25" customHeight="1" x14ac:dyDescent="0.25">
      <c r="BS6" s="9" t="s">
        <v>111</v>
      </c>
    </row>
    <row r="7" spans="1:108" x14ac:dyDescent="0.25">
      <c r="N7" s="2"/>
    </row>
    <row r="8" spans="1:108" x14ac:dyDescent="0.25">
      <c r="BE8" s="168" t="s">
        <v>16</v>
      </c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</row>
    <row r="9" spans="1:108" x14ac:dyDescent="0.25">
      <c r="BE9" s="169" t="s">
        <v>175</v>
      </c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</row>
    <row r="10" spans="1:108" s="2" customFormat="1" ht="12" x14ac:dyDescent="0.25">
      <c r="BE10" s="166" t="s">
        <v>42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</row>
    <row r="11" spans="1:108" x14ac:dyDescent="0.25"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59" t="s">
        <v>174</v>
      </c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</row>
    <row r="12" spans="1:108" s="2" customFormat="1" ht="12" x14ac:dyDescent="0.25">
      <c r="BE12" s="167" t="s">
        <v>14</v>
      </c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 t="s">
        <v>15</v>
      </c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</row>
    <row r="13" spans="1:108" x14ac:dyDescent="0.25">
      <c r="BM13" s="11" t="s">
        <v>2</v>
      </c>
      <c r="BN13" s="163" t="s">
        <v>200</v>
      </c>
      <c r="BO13" s="163"/>
      <c r="BP13" s="163"/>
      <c r="BQ13" s="163"/>
      <c r="BR13" s="1" t="s">
        <v>2</v>
      </c>
      <c r="BU13" s="163" t="s">
        <v>201</v>
      </c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4">
        <v>20</v>
      </c>
      <c r="CN13" s="164"/>
      <c r="CO13" s="164"/>
      <c r="CP13" s="164"/>
      <c r="CQ13" s="165" t="s">
        <v>199</v>
      </c>
      <c r="CR13" s="165"/>
      <c r="CS13" s="165"/>
      <c r="CT13" s="165"/>
      <c r="CU13" s="1" t="s">
        <v>3</v>
      </c>
    </row>
    <row r="14" spans="1:108" x14ac:dyDescent="0.25">
      <c r="CY14" s="8"/>
    </row>
    <row r="15" spans="1:108" ht="16.8" x14ac:dyDescent="0.3">
      <c r="A15" s="160" t="s">
        <v>4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</row>
    <row r="16" spans="1:108" s="12" customFormat="1" ht="16.8" x14ac:dyDescent="0.3">
      <c r="AJ16" s="13"/>
      <c r="AM16" s="13"/>
      <c r="AV16" s="14"/>
      <c r="AW16" s="14"/>
      <c r="AX16" s="14"/>
      <c r="BA16" s="14" t="s">
        <v>62</v>
      </c>
      <c r="BB16" s="161" t="s">
        <v>199</v>
      </c>
      <c r="BC16" s="161"/>
      <c r="BD16" s="161"/>
      <c r="BE16" s="161"/>
      <c r="BF16" s="12" t="s">
        <v>5</v>
      </c>
    </row>
    <row r="18" spans="1:108" x14ac:dyDescent="0.25">
      <c r="CO18" s="159" t="s">
        <v>17</v>
      </c>
      <c r="CP18" s="159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59"/>
    </row>
    <row r="19" spans="1:108" ht="15" customHeight="1" x14ac:dyDescent="0.25">
      <c r="CM19" s="11" t="s">
        <v>43</v>
      </c>
      <c r="CO19" s="145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ht="15" customHeight="1" x14ac:dyDescent="0.25">
      <c r="AJ20" s="3"/>
      <c r="AK20" s="4" t="s">
        <v>2</v>
      </c>
      <c r="AL20" s="162" t="s">
        <v>211</v>
      </c>
      <c r="AM20" s="162"/>
      <c r="AN20" s="162"/>
      <c r="AO20" s="162"/>
      <c r="AP20" s="3" t="s">
        <v>2</v>
      </c>
      <c r="AQ20" s="3"/>
      <c r="AR20" s="3"/>
      <c r="AS20" s="162" t="s">
        <v>201</v>
      </c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51">
        <v>20</v>
      </c>
      <c r="BL20" s="151"/>
      <c r="BM20" s="151"/>
      <c r="BN20" s="151"/>
      <c r="BO20" s="152" t="s">
        <v>199</v>
      </c>
      <c r="BP20" s="152"/>
      <c r="BQ20" s="152"/>
      <c r="BR20" s="152"/>
      <c r="BS20" s="3" t="s">
        <v>3</v>
      </c>
      <c r="BT20" s="3"/>
      <c r="BU20" s="3"/>
      <c r="BY20" s="17"/>
      <c r="CM20" s="11" t="s">
        <v>18</v>
      </c>
      <c r="CO20" s="145" t="s">
        <v>212</v>
      </c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7"/>
    </row>
    <row r="21" spans="1:108" ht="15" customHeight="1" x14ac:dyDescent="0.25">
      <c r="BY21" s="17"/>
      <c r="BZ21" s="17"/>
      <c r="CM21" s="11"/>
      <c r="CO21" s="145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47"/>
    </row>
    <row r="22" spans="1:108" ht="15" customHeight="1" x14ac:dyDescent="0.25">
      <c r="BY22" s="17"/>
      <c r="BZ22" s="17"/>
      <c r="CM22" s="11"/>
      <c r="CO22" s="145"/>
      <c r="CP22" s="146"/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 ht="24" customHeight="1" x14ac:dyDescent="0.25">
      <c r="A23" s="5" t="s">
        <v>112</v>
      </c>
      <c r="AH23" s="143" t="s">
        <v>167</v>
      </c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8"/>
      <c r="BY23" s="17"/>
      <c r="CM23" s="11" t="s">
        <v>19</v>
      </c>
      <c r="CO23" s="145" t="s">
        <v>202</v>
      </c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</row>
    <row r="24" spans="1:108" ht="24" customHeight="1" x14ac:dyDescent="0.25">
      <c r="A24" s="5" t="s">
        <v>113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6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8"/>
      <c r="BY24" s="17"/>
      <c r="BZ24" s="17"/>
      <c r="CM24" s="38"/>
      <c r="CO24" s="145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7"/>
    </row>
    <row r="25" spans="1:108" ht="24" customHeight="1" x14ac:dyDescent="0.25">
      <c r="A25" s="5" t="s">
        <v>108</v>
      </c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8"/>
      <c r="BY25" s="17"/>
      <c r="BZ25" s="17"/>
      <c r="CM25" s="38"/>
      <c r="CO25" s="145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ht="21" customHeight="1" x14ac:dyDescent="0.25"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Y26" s="17"/>
      <c r="BZ26" s="17"/>
      <c r="CM26" s="11"/>
      <c r="CO26" s="156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8"/>
    </row>
    <row r="27" spans="1:108" s="23" customFormat="1" ht="21" customHeight="1" x14ac:dyDescent="0.25">
      <c r="A27" s="23" t="s">
        <v>63</v>
      </c>
      <c r="AH27" s="155" t="s">
        <v>168</v>
      </c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24"/>
      <c r="CM27" s="39"/>
      <c r="CO27" s="148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50"/>
    </row>
    <row r="28" spans="1:108" s="23" customFormat="1" ht="21" customHeight="1" x14ac:dyDescent="0.25">
      <c r="A28" s="25" t="s">
        <v>21</v>
      </c>
      <c r="CM28" s="40" t="s">
        <v>20</v>
      </c>
      <c r="CO28" s="148" t="s">
        <v>198</v>
      </c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50"/>
    </row>
    <row r="29" spans="1:108" s="23" customFormat="1" x14ac:dyDescent="0.25">
      <c r="A29" s="25"/>
      <c r="BX29" s="25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x14ac:dyDescent="0.25">
      <c r="A30" s="5" t="s">
        <v>106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6"/>
      <c r="AN30" s="6"/>
      <c r="AO30" s="6"/>
      <c r="AP30" s="6"/>
      <c r="AQ30" s="6"/>
      <c r="AR30" s="6"/>
      <c r="AS30" s="6"/>
      <c r="AT30" s="153" t="s">
        <v>169</v>
      </c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</row>
    <row r="31" spans="1:108" x14ac:dyDescent="0.25">
      <c r="A31" s="5" t="s">
        <v>107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6"/>
      <c r="AN31" s="6"/>
      <c r="AO31" s="6"/>
      <c r="AP31" s="6"/>
      <c r="AQ31" s="6"/>
      <c r="AR31" s="6"/>
      <c r="AS31" s="6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x14ac:dyDescent="0.2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</row>
    <row r="33" spans="1:108" x14ac:dyDescent="0.25">
      <c r="A33" s="5" t="s">
        <v>64</v>
      </c>
      <c r="AM33" s="18"/>
      <c r="AN33" s="18"/>
      <c r="AO33" s="18"/>
      <c r="AP33" s="18"/>
      <c r="AQ33" s="18"/>
      <c r="AR33" s="18"/>
      <c r="AS33" s="18"/>
      <c r="AT33" s="154" t="s">
        <v>170</v>
      </c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08" x14ac:dyDescent="0.25">
      <c r="A34" s="5" t="s">
        <v>114</v>
      </c>
      <c r="AM34" s="18"/>
      <c r="AN34" s="18"/>
      <c r="AO34" s="18"/>
      <c r="AP34" s="18"/>
      <c r="AQ34" s="18"/>
      <c r="AR34" s="18"/>
      <c r="AS34" s="18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</row>
    <row r="35" spans="1:108" x14ac:dyDescent="0.25">
      <c r="A35" s="5" t="s">
        <v>108</v>
      </c>
      <c r="AM35" s="18"/>
      <c r="AN35" s="18"/>
      <c r="AO35" s="18"/>
      <c r="AP35" s="18"/>
      <c r="AQ35" s="18"/>
      <c r="AR35" s="18"/>
      <c r="AS35" s="18"/>
      <c r="AT35" s="154"/>
      <c r="AU35" s="154"/>
      <c r="AV35" s="154"/>
      <c r="AW35" s="154"/>
      <c r="AX35" s="154"/>
      <c r="AY35" s="154"/>
      <c r="AZ35" s="154"/>
      <c r="BA35" s="154"/>
      <c r="BB35" s="154"/>
      <c r="BC35" s="154"/>
      <c r="BD35" s="154"/>
      <c r="BE35" s="154"/>
      <c r="BF35" s="154"/>
      <c r="BG35" s="154"/>
      <c r="BH35" s="154"/>
      <c r="BI35" s="154"/>
      <c r="BJ35" s="154"/>
      <c r="BK35" s="154"/>
      <c r="BL35" s="154"/>
      <c r="BM35" s="154"/>
      <c r="BN35" s="154"/>
      <c r="BO35" s="154"/>
      <c r="BP35" s="154"/>
      <c r="BQ35" s="154"/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</row>
    <row r="36" spans="1:108" ht="15" customHeight="1" x14ac:dyDescent="0.25"/>
    <row r="37" spans="1:108" s="3" customFormat="1" ht="22.5" customHeight="1" x14ac:dyDescent="0.25">
      <c r="A37" s="144" t="s">
        <v>127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</row>
    <row r="38" spans="1:108" s="3" customFormat="1" ht="20.100000000000001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</row>
    <row r="39" spans="1:108" ht="16.2" customHeight="1" x14ac:dyDescent="0.25">
      <c r="A39" s="26" t="s">
        <v>115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</row>
    <row r="40" spans="1:108" ht="183.6" customHeight="1" x14ac:dyDescent="0.25">
      <c r="A40" s="143" t="s">
        <v>171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</row>
    <row r="41" spans="1:108" ht="18" customHeight="1" x14ac:dyDescent="0.25">
      <c r="A41" s="26" t="s">
        <v>116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21.6" customHeight="1" x14ac:dyDescent="0.25">
      <c r="A42" s="143" t="s">
        <v>172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</row>
    <row r="43" spans="1:108" ht="19.95" customHeight="1" x14ac:dyDescent="0.25">
      <c r="A43" s="26" t="s">
        <v>65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236.4" customHeight="1" x14ac:dyDescent="0.25">
      <c r="A44" s="143" t="s">
        <v>173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</row>
    <row r="45" spans="1:108" ht="3" customHeight="1" x14ac:dyDescent="0.25"/>
  </sheetData>
  <mergeCells count="36">
    <mergeCell ref="BE10:DD10"/>
    <mergeCell ref="BY12:DD12"/>
    <mergeCell ref="BE8:DD8"/>
    <mergeCell ref="BE9:DD9"/>
    <mergeCell ref="BE11:BX11"/>
    <mergeCell ref="BE12:BX12"/>
    <mergeCell ref="BY11:DD11"/>
    <mergeCell ref="A15:DD15"/>
    <mergeCell ref="BB16:BE16"/>
    <mergeCell ref="AL20:AO20"/>
    <mergeCell ref="AS20:BJ20"/>
    <mergeCell ref="BN13:BQ13"/>
    <mergeCell ref="BU13:CL13"/>
    <mergeCell ref="CM13:CP13"/>
    <mergeCell ref="CQ13:CT13"/>
    <mergeCell ref="CO23:DD23"/>
    <mergeCell ref="CO18:DD18"/>
    <mergeCell ref="CO19:DD19"/>
    <mergeCell ref="CO21:DD21"/>
    <mergeCell ref="CO22:DD22"/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CO28:DD28"/>
    <mergeCell ref="AH23:BV25"/>
    <mergeCell ref="AH27:BV27"/>
    <mergeCell ref="CO26:DD26"/>
    <mergeCell ref="CO24:DD24"/>
    <mergeCell ref="CO25:DD25"/>
  </mergeCells>
  <phoneticPr fontId="0" type="noConversion"/>
  <pageMargins left="0.32" right="0.22" top="0.28000000000000003" bottom="0.25" header="0.2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76"/>
  <sheetViews>
    <sheetView view="pageBreakPreview" workbookViewId="0">
      <selection activeCell="BU7" sqref="BU7:DD7"/>
    </sheetView>
  </sheetViews>
  <sheetFormatPr defaultColWidth="0.88671875" defaultRowHeight="13.8" x14ac:dyDescent="0.25"/>
  <cols>
    <col min="1" max="108" width="0.88671875" style="1"/>
    <col min="109" max="109" width="13.44140625" style="1" customWidth="1"/>
    <col min="110" max="16384" width="0.88671875" style="1"/>
  </cols>
  <sheetData>
    <row r="1" spans="1:109" ht="3" customHeight="1" x14ac:dyDescent="0.25"/>
    <row r="2" spans="1:109" ht="30" customHeight="1" x14ac:dyDescent="0.25">
      <c r="A2" s="193" t="s">
        <v>117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</row>
    <row r="3" spans="1:109" ht="8.1" customHeight="1" x14ac:dyDescent="0.25"/>
    <row r="4" spans="1:109" x14ac:dyDescent="0.25">
      <c r="A4" s="194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6"/>
      <c r="BU4" s="194" t="s">
        <v>6</v>
      </c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6"/>
    </row>
    <row r="5" spans="1:109" s="3" customFormat="1" ht="15" customHeight="1" x14ac:dyDescent="0.25">
      <c r="A5" s="31"/>
      <c r="B5" s="184" t="s">
        <v>7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5"/>
      <c r="BU5" s="178">
        <v>80429851.640000001</v>
      </c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80"/>
    </row>
    <row r="6" spans="1:109" x14ac:dyDescent="0.25">
      <c r="A6" s="10"/>
      <c r="B6" s="186" t="s">
        <v>1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7"/>
      <c r="BU6" s="181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</row>
    <row r="7" spans="1:109" ht="30" customHeight="1" x14ac:dyDescent="0.25">
      <c r="A7" s="32"/>
      <c r="B7" s="174" t="s">
        <v>118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5"/>
      <c r="BU7" s="181">
        <f>BU9</f>
        <v>48666389.670000002</v>
      </c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</row>
    <row r="8" spans="1:109" x14ac:dyDescent="0.25">
      <c r="A8" s="10"/>
      <c r="B8" s="176" t="s">
        <v>8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7"/>
      <c r="BU8" s="181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</row>
    <row r="9" spans="1:109" ht="45" customHeight="1" x14ac:dyDescent="0.25">
      <c r="A9" s="32"/>
      <c r="B9" s="174" t="s">
        <v>128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5"/>
      <c r="BU9" s="171">
        <v>48666389.670000002</v>
      </c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3"/>
    </row>
    <row r="10" spans="1:109" ht="45" customHeight="1" x14ac:dyDescent="0.25">
      <c r="A10" s="32"/>
      <c r="B10" s="174" t="s">
        <v>119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5"/>
      <c r="BU10" s="171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3"/>
    </row>
    <row r="11" spans="1:109" ht="45" customHeight="1" x14ac:dyDescent="0.25">
      <c r="A11" s="32"/>
      <c r="B11" s="174" t="s">
        <v>120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5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3"/>
    </row>
    <row r="12" spans="1:109" ht="30" customHeight="1" x14ac:dyDescent="0.25">
      <c r="A12" s="32"/>
      <c r="B12" s="174" t="s">
        <v>121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5"/>
      <c r="BU12" s="171">
        <v>28539442.739999998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3"/>
    </row>
    <row r="13" spans="1:109" ht="30" customHeight="1" x14ac:dyDescent="0.25">
      <c r="A13" s="32"/>
      <c r="B13" s="174" t="s">
        <v>122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5"/>
      <c r="BU13" s="171">
        <f>26138843.44+271806.91</f>
        <v>26410650.350000001</v>
      </c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3"/>
      <c r="DE13" s="17"/>
    </row>
    <row r="14" spans="1:109" x14ac:dyDescent="0.25">
      <c r="A14" s="33"/>
      <c r="B14" s="176" t="s">
        <v>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7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3"/>
    </row>
    <row r="15" spans="1:109" ht="30" customHeight="1" x14ac:dyDescent="0.25">
      <c r="A15" s="32"/>
      <c r="B15" s="174" t="s">
        <v>27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5"/>
      <c r="BU15" s="171">
        <v>26138843.440000001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3"/>
    </row>
    <row r="16" spans="1:109" x14ac:dyDescent="0.25">
      <c r="A16" s="32"/>
      <c r="B16" s="174" t="s">
        <v>28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5"/>
      <c r="BU16" s="171">
        <f>26138843.44-23386175.94</f>
        <v>2752667.5</v>
      </c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3"/>
    </row>
    <row r="17" spans="1:108" s="3" customFormat="1" ht="15" customHeight="1" x14ac:dyDescent="0.25">
      <c r="A17" s="31"/>
      <c r="B17" s="184" t="s">
        <v>98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5"/>
      <c r="BU17" s="188">
        <v>-79739690.760000005</v>
      </c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90"/>
    </row>
    <row r="18" spans="1:108" x14ac:dyDescent="0.25">
      <c r="A18" s="10"/>
      <c r="B18" s="186" t="s">
        <v>1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7"/>
      <c r="BU18" s="171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3"/>
    </row>
    <row r="19" spans="1:108" ht="30" customHeight="1" x14ac:dyDescent="0.25">
      <c r="A19" s="34"/>
      <c r="B19" s="191" t="s">
        <v>123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2"/>
      <c r="BU19" s="181">
        <v>620974.31999999995</v>
      </c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3"/>
    </row>
    <row r="20" spans="1:108" ht="30" customHeight="1" x14ac:dyDescent="0.25">
      <c r="A20" s="32"/>
      <c r="B20" s="174" t="s">
        <v>124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/>
      <c r="BU20" s="181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3"/>
    </row>
    <row r="21" spans="1:108" ht="15" customHeight="1" x14ac:dyDescent="0.25">
      <c r="A21" s="35"/>
      <c r="B21" s="176" t="s">
        <v>8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7"/>
      <c r="BU21" s="181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3"/>
    </row>
    <row r="22" spans="1:108" ht="15" customHeight="1" x14ac:dyDescent="0.25">
      <c r="A22" s="32"/>
      <c r="B22" s="174" t="s">
        <v>9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5"/>
      <c r="BU22" s="171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2"/>
      <c r="DA22" s="172"/>
      <c r="DB22" s="172"/>
      <c r="DC22" s="172"/>
      <c r="DD22" s="173"/>
    </row>
    <row r="23" spans="1:108" ht="15" customHeight="1" x14ac:dyDescent="0.25">
      <c r="A23" s="32"/>
      <c r="B23" s="174" t="s">
        <v>10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5"/>
      <c r="BU23" s="171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15" customHeight="1" x14ac:dyDescent="0.25">
      <c r="A24" s="32"/>
      <c r="B24" s="174" t="s">
        <v>105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5"/>
      <c r="BU24" s="171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3"/>
    </row>
    <row r="25" spans="1:108" ht="15" customHeight="1" x14ac:dyDescent="0.25">
      <c r="A25" s="32"/>
      <c r="B25" s="174" t="s">
        <v>11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5"/>
      <c r="BU25" s="171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3"/>
    </row>
    <row r="26" spans="1:108" ht="15" customHeight="1" x14ac:dyDescent="0.25">
      <c r="A26" s="32"/>
      <c r="B26" s="174" t="s">
        <v>12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5"/>
      <c r="BU26" s="171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3"/>
    </row>
    <row r="27" spans="1:108" ht="15" customHeight="1" x14ac:dyDescent="0.25">
      <c r="A27" s="32"/>
      <c r="B27" s="174" t="s">
        <v>13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5"/>
      <c r="BU27" s="171"/>
      <c r="BV27" s="172"/>
      <c r="BW27" s="172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  <c r="CV27" s="172"/>
      <c r="CW27" s="172"/>
      <c r="CX27" s="172"/>
      <c r="CY27" s="172"/>
      <c r="CZ27" s="172"/>
      <c r="DA27" s="172"/>
      <c r="DB27" s="172"/>
      <c r="DC27" s="172"/>
      <c r="DD27" s="173"/>
    </row>
    <row r="28" spans="1:108" ht="30" customHeight="1" x14ac:dyDescent="0.25">
      <c r="A28" s="32"/>
      <c r="B28" s="174" t="s">
        <v>67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5"/>
      <c r="BU28" s="171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3"/>
    </row>
    <row r="29" spans="1:108" ht="30" customHeight="1" x14ac:dyDescent="0.25">
      <c r="A29" s="32"/>
      <c r="B29" s="174" t="s">
        <v>101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5"/>
      <c r="BU29" s="171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  <c r="CV29" s="172"/>
      <c r="CW29" s="172"/>
      <c r="CX29" s="172"/>
      <c r="CY29" s="172"/>
      <c r="CZ29" s="172"/>
      <c r="DA29" s="172"/>
      <c r="DB29" s="172"/>
      <c r="DC29" s="172"/>
      <c r="DD29" s="173"/>
    </row>
    <row r="30" spans="1:108" ht="15" customHeight="1" x14ac:dyDescent="0.25">
      <c r="A30" s="32"/>
      <c r="B30" s="174" t="s">
        <v>68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5"/>
      <c r="BU30" s="171"/>
      <c r="BV30" s="172"/>
      <c r="BW30" s="172"/>
      <c r="BX30" s="172"/>
      <c r="BY30" s="172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172"/>
      <c r="CK30" s="172"/>
      <c r="CL30" s="172"/>
      <c r="CM30" s="172"/>
      <c r="CN30" s="172"/>
      <c r="CO30" s="172"/>
      <c r="CP30" s="172"/>
      <c r="CQ30" s="172"/>
      <c r="CR30" s="172"/>
      <c r="CS30" s="172"/>
      <c r="CT30" s="172"/>
      <c r="CU30" s="172"/>
      <c r="CV30" s="172"/>
      <c r="CW30" s="172"/>
      <c r="CX30" s="172"/>
      <c r="CY30" s="172"/>
      <c r="CZ30" s="172"/>
      <c r="DA30" s="172"/>
      <c r="DB30" s="172"/>
      <c r="DC30" s="172"/>
      <c r="DD30" s="173"/>
    </row>
    <row r="31" spans="1:108" ht="15" customHeight="1" x14ac:dyDescent="0.25">
      <c r="A31" s="32"/>
      <c r="B31" s="174" t="s">
        <v>69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5"/>
      <c r="BU31" s="171"/>
      <c r="BV31" s="172"/>
      <c r="BW31" s="172"/>
      <c r="BX31" s="172"/>
      <c r="BY31" s="172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172"/>
      <c r="CK31" s="172"/>
      <c r="CL31" s="172"/>
      <c r="CM31" s="172"/>
      <c r="CN31" s="172"/>
      <c r="CO31" s="172"/>
      <c r="CP31" s="172"/>
      <c r="CQ31" s="172"/>
      <c r="CR31" s="172"/>
      <c r="CS31" s="172"/>
      <c r="CT31" s="172"/>
      <c r="CU31" s="172"/>
      <c r="CV31" s="172"/>
      <c r="CW31" s="172"/>
      <c r="CX31" s="172"/>
      <c r="CY31" s="172"/>
      <c r="CZ31" s="172"/>
      <c r="DA31" s="172"/>
      <c r="DB31" s="172"/>
      <c r="DC31" s="172"/>
      <c r="DD31" s="173"/>
    </row>
    <row r="32" spans="1:108" ht="45" customHeight="1" x14ac:dyDescent="0.25">
      <c r="A32" s="32"/>
      <c r="B32" s="174" t="s">
        <v>70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5"/>
      <c r="BU32" s="171"/>
      <c r="BV32" s="172"/>
      <c r="BW32" s="172"/>
      <c r="BX32" s="172"/>
      <c r="BY32" s="172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/>
      <c r="CR32" s="172"/>
      <c r="CS32" s="172"/>
      <c r="CT32" s="172"/>
      <c r="CU32" s="172"/>
      <c r="CV32" s="172"/>
      <c r="CW32" s="172"/>
      <c r="CX32" s="172"/>
      <c r="CY32" s="172"/>
      <c r="CZ32" s="172"/>
      <c r="DA32" s="172"/>
      <c r="DB32" s="172"/>
      <c r="DC32" s="172"/>
      <c r="DD32" s="173"/>
    </row>
    <row r="33" spans="1:108" ht="13.5" customHeight="1" x14ac:dyDescent="0.25">
      <c r="A33" s="35"/>
      <c r="B33" s="176" t="s">
        <v>8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7"/>
      <c r="BU33" s="171"/>
      <c r="BV33" s="172"/>
      <c r="BW33" s="172"/>
      <c r="BX33" s="172"/>
      <c r="BY33" s="172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2"/>
      <c r="CR33" s="172"/>
      <c r="CS33" s="172"/>
      <c r="CT33" s="172"/>
      <c r="CU33" s="172"/>
      <c r="CV33" s="172"/>
      <c r="CW33" s="172"/>
      <c r="CX33" s="172"/>
      <c r="CY33" s="172"/>
      <c r="CZ33" s="172"/>
      <c r="DA33" s="172"/>
      <c r="DB33" s="172"/>
      <c r="DC33" s="172"/>
      <c r="DD33" s="173"/>
    </row>
    <row r="34" spans="1:108" ht="15" customHeight="1" x14ac:dyDescent="0.25">
      <c r="A34" s="32"/>
      <c r="B34" s="174" t="s">
        <v>71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5"/>
      <c r="BU34" s="171"/>
      <c r="BV34" s="172"/>
      <c r="BW34" s="172"/>
      <c r="BX34" s="172"/>
      <c r="BY34" s="172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172"/>
      <c r="CK34" s="172"/>
      <c r="CL34" s="172"/>
      <c r="CM34" s="172"/>
      <c r="CN34" s="172"/>
      <c r="CO34" s="172"/>
      <c r="CP34" s="172"/>
      <c r="CQ34" s="172"/>
      <c r="CR34" s="172"/>
      <c r="CS34" s="172"/>
      <c r="CT34" s="172"/>
      <c r="CU34" s="172"/>
      <c r="CV34" s="172"/>
      <c r="CW34" s="172"/>
      <c r="CX34" s="172"/>
      <c r="CY34" s="172"/>
      <c r="CZ34" s="172"/>
      <c r="DA34" s="172"/>
      <c r="DB34" s="172"/>
      <c r="DC34" s="172"/>
      <c r="DD34" s="173"/>
    </row>
    <row r="35" spans="1:108" ht="15" customHeight="1" x14ac:dyDescent="0.25">
      <c r="A35" s="32"/>
      <c r="B35" s="174" t="s">
        <v>72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5"/>
      <c r="BU35" s="171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3"/>
    </row>
    <row r="36" spans="1:108" ht="15" customHeight="1" x14ac:dyDescent="0.25">
      <c r="A36" s="32"/>
      <c r="B36" s="174" t="s">
        <v>66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5"/>
      <c r="BU36" s="171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3"/>
    </row>
    <row r="37" spans="1:108" ht="15" customHeight="1" x14ac:dyDescent="0.25">
      <c r="A37" s="32"/>
      <c r="B37" s="174" t="s">
        <v>73</v>
      </c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5"/>
      <c r="BU37" s="171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3"/>
    </row>
    <row r="38" spans="1:108" ht="15" customHeight="1" x14ac:dyDescent="0.25">
      <c r="A38" s="32"/>
      <c r="B38" s="174" t="s">
        <v>74</v>
      </c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5"/>
      <c r="BU38" s="171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3"/>
    </row>
    <row r="39" spans="1:108" ht="15" customHeight="1" x14ac:dyDescent="0.25">
      <c r="A39" s="32"/>
      <c r="B39" s="174" t="s">
        <v>75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5"/>
      <c r="BU39" s="171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  <c r="CT39" s="172"/>
      <c r="CU39" s="172"/>
      <c r="CV39" s="172"/>
      <c r="CW39" s="172"/>
      <c r="CX39" s="172"/>
      <c r="CY39" s="172"/>
      <c r="CZ39" s="172"/>
      <c r="DA39" s="172"/>
      <c r="DB39" s="172"/>
      <c r="DC39" s="172"/>
      <c r="DD39" s="173"/>
    </row>
    <row r="40" spans="1:108" ht="30" customHeight="1" x14ac:dyDescent="0.25">
      <c r="A40" s="32"/>
      <c r="B40" s="174" t="s">
        <v>76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5"/>
      <c r="BU40" s="171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3"/>
    </row>
    <row r="41" spans="1:108" ht="30" customHeight="1" x14ac:dyDescent="0.25">
      <c r="A41" s="32"/>
      <c r="B41" s="174" t="s">
        <v>100</v>
      </c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5"/>
      <c r="BU41" s="171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3"/>
    </row>
    <row r="42" spans="1:108" ht="15" customHeight="1" x14ac:dyDescent="0.25">
      <c r="A42" s="32"/>
      <c r="B42" s="174" t="s">
        <v>77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5"/>
      <c r="BU42" s="171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3"/>
    </row>
    <row r="43" spans="1:108" ht="15" customHeight="1" x14ac:dyDescent="0.25">
      <c r="A43" s="32"/>
      <c r="B43" s="174" t="s">
        <v>78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5"/>
      <c r="BU43" s="171"/>
      <c r="BV43" s="172"/>
      <c r="BW43" s="172"/>
      <c r="BX43" s="172"/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3"/>
    </row>
    <row r="44" spans="1:108" s="3" customFormat="1" ht="15" customHeight="1" x14ac:dyDescent="0.25">
      <c r="A44" s="31"/>
      <c r="B44" s="184" t="s">
        <v>99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5"/>
      <c r="BU44" s="188">
        <v>633303.68000000005</v>
      </c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90"/>
    </row>
    <row r="45" spans="1:108" ht="15" customHeight="1" x14ac:dyDescent="0.25">
      <c r="A45" s="36"/>
      <c r="B45" s="186" t="s">
        <v>1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7"/>
      <c r="BU45" s="171"/>
      <c r="BV45" s="172"/>
      <c r="BW45" s="172"/>
      <c r="BX45" s="172"/>
      <c r="BY45" s="172"/>
      <c r="BZ45" s="172"/>
      <c r="CA45" s="172"/>
      <c r="CB45" s="172"/>
      <c r="CC45" s="172"/>
      <c r="CD45" s="172"/>
      <c r="CE45" s="172"/>
      <c r="CF45" s="172"/>
      <c r="CG45" s="172"/>
      <c r="CH45" s="172"/>
      <c r="CI45" s="172"/>
      <c r="CJ45" s="172"/>
      <c r="CK45" s="172"/>
      <c r="CL45" s="172"/>
      <c r="CM45" s="172"/>
      <c r="CN45" s="172"/>
      <c r="CO45" s="172"/>
      <c r="CP45" s="172"/>
      <c r="CQ45" s="172"/>
      <c r="CR45" s="172"/>
      <c r="CS45" s="172"/>
      <c r="CT45" s="172"/>
      <c r="CU45" s="172"/>
      <c r="CV45" s="172"/>
      <c r="CW45" s="172"/>
      <c r="CX45" s="172"/>
      <c r="CY45" s="172"/>
      <c r="CZ45" s="172"/>
      <c r="DA45" s="172"/>
      <c r="DB45" s="172"/>
      <c r="DC45" s="172"/>
      <c r="DD45" s="173"/>
    </row>
    <row r="46" spans="1:108" ht="15" customHeight="1" x14ac:dyDescent="0.25">
      <c r="A46" s="32"/>
      <c r="B46" s="174" t="s">
        <v>79</v>
      </c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5"/>
      <c r="BU46" s="171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3"/>
    </row>
    <row r="47" spans="1:108" ht="30" customHeight="1" x14ac:dyDescent="0.25">
      <c r="A47" s="32"/>
      <c r="B47" s="174" t="s">
        <v>125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5"/>
      <c r="BU47" s="171">
        <f>SUM(BU48:DD61)</f>
        <v>631061.1</v>
      </c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3"/>
    </row>
    <row r="48" spans="1:108" ht="15" customHeight="1" x14ac:dyDescent="0.25">
      <c r="A48" s="35"/>
      <c r="B48" s="176" t="s">
        <v>8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7"/>
      <c r="BU48" s="181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3"/>
    </row>
    <row r="49" spans="1:108" ht="15" customHeight="1" x14ac:dyDescent="0.25">
      <c r="A49" s="32"/>
      <c r="B49" s="174" t="s">
        <v>86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5"/>
      <c r="BU49" s="171"/>
      <c r="BV49" s="172"/>
      <c r="BW49" s="172"/>
      <c r="BX49" s="172"/>
      <c r="BY49" s="172"/>
      <c r="BZ49" s="172"/>
      <c r="CA49" s="172"/>
      <c r="CB49" s="172"/>
      <c r="CC49" s="172"/>
      <c r="CD49" s="172"/>
      <c r="CE49" s="172"/>
      <c r="CF49" s="172"/>
      <c r="CG49" s="172"/>
      <c r="CH49" s="172"/>
      <c r="CI49" s="172"/>
      <c r="CJ49" s="172"/>
      <c r="CK49" s="172"/>
      <c r="CL49" s="172"/>
      <c r="CM49" s="172"/>
      <c r="CN49" s="172"/>
      <c r="CO49" s="172"/>
      <c r="CP49" s="172"/>
      <c r="CQ49" s="172"/>
      <c r="CR49" s="172"/>
      <c r="CS49" s="172"/>
      <c r="CT49" s="172"/>
      <c r="CU49" s="172"/>
      <c r="CV49" s="172"/>
      <c r="CW49" s="172"/>
      <c r="CX49" s="172"/>
      <c r="CY49" s="172"/>
      <c r="CZ49" s="172"/>
      <c r="DA49" s="172"/>
      <c r="DB49" s="172"/>
      <c r="DC49" s="172"/>
      <c r="DD49" s="173"/>
    </row>
    <row r="50" spans="1:108" ht="15" customHeight="1" x14ac:dyDescent="0.25">
      <c r="A50" s="32"/>
      <c r="B50" s="174" t="s">
        <v>44</v>
      </c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5"/>
      <c r="BU50" s="171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3"/>
    </row>
    <row r="51" spans="1:108" ht="15" customHeight="1" x14ac:dyDescent="0.25">
      <c r="A51" s="32"/>
      <c r="B51" s="174" t="s">
        <v>45</v>
      </c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5"/>
      <c r="BU51" s="171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/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3"/>
    </row>
    <row r="52" spans="1:108" ht="15" customHeight="1" x14ac:dyDescent="0.25">
      <c r="A52" s="32"/>
      <c r="B52" s="174" t="s">
        <v>46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5"/>
      <c r="BU52" s="171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/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3"/>
    </row>
    <row r="53" spans="1:108" ht="15" customHeight="1" x14ac:dyDescent="0.25">
      <c r="A53" s="32"/>
      <c r="B53" s="174" t="s">
        <v>47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5"/>
      <c r="BU53" s="171">
        <v>300000</v>
      </c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3"/>
    </row>
    <row r="54" spans="1:108" ht="15" customHeight="1" x14ac:dyDescent="0.25">
      <c r="A54" s="32"/>
      <c r="B54" s="174" t="s">
        <v>48</v>
      </c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5"/>
      <c r="BU54" s="171">
        <v>288314</v>
      </c>
      <c r="BV54" s="172"/>
      <c r="BW54" s="172"/>
      <c r="BX54" s="172"/>
      <c r="BY54" s="172"/>
      <c r="BZ54" s="172"/>
      <c r="CA54" s="172"/>
      <c r="CB54" s="172"/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2"/>
      <c r="CS54" s="172"/>
      <c r="CT54" s="172"/>
      <c r="CU54" s="172"/>
      <c r="CV54" s="172"/>
      <c r="CW54" s="172"/>
      <c r="CX54" s="172"/>
      <c r="CY54" s="172"/>
      <c r="CZ54" s="172"/>
      <c r="DA54" s="172"/>
      <c r="DB54" s="172"/>
      <c r="DC54" s="172"/>
      <c r="DD54" s="173"/>
    </row>
    <row r="55" spans="1:108" ht="15" customHeight="1" x14ac:dyDescent="0.25">
      <c r="A55" s="32"/>
      <c r="B55" s="174" t="s">
        <v>49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5"/>
      <c r="BU55" s="171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3"/>
    </row>
    <row r="56" spans="1:108" ht="15" customHeight="1" x14ac:dyDescent="0.25">
      <c r="A56" s="32"/>
      <c r="B56" s="174" t="s">
        <v>80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5"/>
      <c r="BU56" s="171"/>
      <c r="BV56" s="172"/>
      <c r="BW56" s="172"/>
      <c r="BX56" s="172"/>
      <c r="BY56" s="172"/>
      <c r="BZ56" s="172"/>
      <c r="CA56" s="172"/>
      <c r="CB56" s="172"/>
      <c r="CC56" s="172"/>
      <c r="CD56" s="172"/>
      <c r="CE56" s="172"/>
      <c r="CF56" s="172"/>
      <c r="CG56" s="172"/>
      <c r="CH56" s="172"/>
      <c r="CI56" s="172"/>
      <c r="CJ56" s="172"/>
      <c r="CK56" s="172"/>
      <c r="CL56" s="172"/>
      <c r="CM56" s="172"/>
      <c r="CN56" s="172"/>
      <c r="CO56" s="172"/>
      <c r="CP56" s="172"/>
      <c r="CQ56" s="172"/>
      <c r="CR56" s="172"/>
      <c r="CS56" s="172"/>
      <c r="CT56" s="172"/>
      <c r="CU56" s="172"/>
      <c r="CV56" s="172"/>
      <c r="CW56" s="172"/>
      <c r="CX56" s="172"/>
      <c r="CY56" s="172"/>
      <c r="CZ56" s="172"/>
      <c r="DA56" s="172"/>
      <c r="DB56" s="172"/>
      <c r="DC56" s="172"/>
      <c r="DD56" s="173"/>
    </row>
    <row r="57" spans="1:108" ht="15" customHeight="1" x14ac:dyDescent="0.25">
      <c r="A57" s="32"/>
      <c r="B57" s="174" t="s">
        <v>102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5"/>
      <c r="BU57" s="171"/>
      <c r="BV57" s="172"/>
      <c r="BW57" s="172"/>
      <c r="BX57" s="172"/>
      <c r="BY57" s="172"/>
      <c r="BZ57" s="172"/>
      <c r="CA57" s="172"/>
      <c r="CB57" s="172"/>
      <c r="CC57" s="172"/>
      <c r="CD57" s="172"/>
      <c r="CE57" s="172"/>
      <c r="CF57" s="172"/>
      <c r="CG57" s="172"/>
      <c r="CH57" s="172"/>
      <c r="CI57" s="172"/>
      <c r="CJ57" s="172"/>
      <c r="CK57" s="172"/>
      <c r="CL57" s="172"/>
      <c r="CM57" s="172"/>
      <c r="CN57" s="172"/>
      <c r="CO57" s="172"/>
      <c r="CP57" s="172"/>
      <c r="CQ57" s="172"/>
      <c r="CR57" s="172"/>
      <c r="CS57" s="172"/>
      <c r="CT57" s="172"/>
      <c r="CU57" s="172"/>
      <c r="CV57" s="172"/>
      <c r="CW57" s="172"/>
      <c r="CX57" s="172"/>
      <c r="CY57" s="172"/>
      <c r="CZ57" s="172"/>
      <c r="DA57" s="172"/>
      <c r="DB57" s="172"/>
      <c r="DC57" s="172"/>
      <c r="DD57" s="173"/>
    </row>
    <row r="58" spans="1:108" ht="15" customHeight="1" x14ac:dyDescent="0.25">
      <c r="A58" s="32"/>
      <c r="B58" s="174" t="s">
        <v>81</v>
      </c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5"/>
      <c r="BU58" s="171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3"/>
    </row>
    <row r="59" spans="1:108" ht="15" customHeight="1" x14ac:dyDescent="0.25">
      <c r="A59" s="32"/>
      <c r="B59" s="174" t="s">
        <v>82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5"/>
      <c r="BU59" s="171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3"/>
    </row>
    <row r="60" spans="1:108" ht="15" customHeight="1" x14ac:dyDescent="0.25">
      <c r="A60" s="32"/>
      <c r="B60" s="174" t="s">
        <v>83</v>
      </c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R60" s="174"/>
      <c r="BS60" s="174"/>
      <c r="BT60" s="175"/>
      <c r="BU60" s="171">
        <v>42747.1</v>
      </c>
      <c r="BV60" s="172"/>
      <c r="BW60" s="172"/>
      <c r="BX60" s="172"/>
      <c r="BY60" s="172"/>
      <c r="BZ60" s="172"/>
      <c r="CA60" s="172"/>
      <c r="CB60" s="172"/>
      <c r="CC60" s="172"/>
      <c r="CD60" s="172"/>
      <c r="CE60" s="172"/>
      <c r="CF60" s="172"/>
      <c r="CG60" s="172"/>
      <c r="CH60" s="172"/>
      <c r="CI60" s="172"/>
      <c r="CJ60" s="172"/>
      <c r="CK60" s="172"/>
      <c r="CL60" s="172"/>
      <c r="CM60" s="172"/>
      <c r="CN60" s="172"/>
      <c r="CO60" s="172"/>
      <c r="CP60" s="172"/>
      <c r="CQ60" s="172"/>
      <c r="CR60" s="172"/>
      <c r="CS60" s="172"/>
      <c r="CT60" s="172"/>
      <c r="CU60" s="172"/>
      <c r="CV60" s="172"/>
      <c r="CW60" s="172"/>
      <c r="CX60" s="172"/>
      <c r="CY60" s="172"/>
      <c r="CZ60" s="172"/>
      <c r="DA60" s="172"/>
      <c r="DB60" s="172"/>
      <c r="DC60" s="172"/>
      <c r="DD60" s="173"/>
    </row>
    <row r="61" spans="1:108" ht="15" customHeight="1" x14ac:dyDescent="0.25">
      <c r="A61" s="32"/>
      <c r="B61" s="174" t="s">
        <v>84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R61" s="174"/>
      <c r="BS61" s="174"/>
      <c r="BT61" s="175"/>
      <c r="BU61" s="171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3"/>
    </row>
    <row r="62" spans="1:108" ht="45" customHeight="1" x14ac:dyDescent="0.25">
      <c r="A62" s="32"/>
      <c r="B62" s="174" t="s">
        <v>85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5"/>
      <c r="BU62" s="171">
        <f>SUM(BU64:DD76)</f>
        <v>2242.58</v>
      </c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3"/>
    </row>
    <row r="63" spans="1:108" ht="15" customHeight="1" x14ac:dyDescent="0.25">
      <c r="A63" s="37"/>
      <c r="B63" s="176" t="s">
        <v>8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7"/>
      <c r="BU63" s="171"/>
      <c r="BV63" s="172"/>
      <c r="BW63" s="172"/>
      <c r="BX63" s="172"/>
      <c r="BY63" s="172"/>
      <c r="BZ63" s="172"/>
      <c r="CA63" s="172"/>
      <c r="CB63" s="172"/>
      <c r="CC63" s="172"/>
      <c r="CD63" s="172"/>
      <c r="CE63" s="172"/>
      <c r="CF63" s="172"/>
      <c r="CG63" s="172"/>
      <c r="CH63" s="172"/>
      <c r="CI63" s="172"/>
      <c r="CJ63" s="172"/>
      <c r="CK63" s="172"/>
      <c r="CL63" s="172"/>
      <c r="CM63" s="172"/>
      <c r="CN63" s="172"/>
      <c r="CO63" s="172"/>
      <c r="CP63" s="172"/>
      <c r="CQ63" s="172"/>
      <c r="CR63" s="172"/>
      <c r="CS63" s="172"/>
      <c r="CT63" s="172"/>
      <c r="CU63" s="172"/>
      <c r="CV63" s="172"/>
      <c r="CW63" s="172"/>
      <c r="CX63" s="172"/>
      <c r="CY63" s="172"/>
      <c r="CZ63" s="172"/>
      <c r="DA63" s="172"/>
      <c r="DB63" s="172"/>
      <c r="DC63" s="172"/>
      <c r="DD63" s="173"/>
    </row>
    <row r="64" spans="1:108" ht="15" customHeight="1" x14ac:dyDescent="0.25">
      <c r="A64" s="32"/>
      <c r="B64" s="174" t="s">
        <v>87</v>
      </c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A64" s="174"/>
      <c r="BB64" s="174"/>
      <c r="BC64" s="174"/>
      <c r="BD64" s="174"/>
      <c r="BE64" s="174"/>
      <c r="BF64" s="174"/>
      <c r="BG64" s="174"/>
      <c r="BH64" s="174"/>
      <c r="BI64" s="174"/>
      <c r="BJ64" s="174"/>
      <c r="BK64" s="174"/>
      <c r="BL64" s="174"/>
      <c r="BM64" s="174"/>
      <c r="BN64" s="174"/>
      <c r="BO64" s="174"/>
      <c r="BP64" s="174"/>
      <c r="BQ64" s="174"/>
      <c r="BR64" s="174"/>
      <c r="BS64" s="174"/>
      <c r="BT64" s="175"/>
      <c r="BU64" s="171"/>
      <c r="BV64" s="172"/>
      <c r="BW64" s="172"/>
      <c r="BX64" s="172"/>
      <c r="BY64" s="172"/>
      <c r="BZ64" s="172"/>
      <c r="CA64" s="172"/>
      <c r="CB64" s="172"/>
      <c r="CC64" s="172"/>
      <c r="CD64" s="172"/>
      <c r="CE64" s="172"/>
      <c r="CF64" s="172"/>
      <c r="CG64" s="172"/>
      <c r="CH64" s="172"/>
      <c r="CI64" s="172"/>
      <c r="CJ64" s="172"/>
      <c r="CK64" s="172"/>
      <c r="CL64" s="172"/>
      <c r="CM64" s="172"/>
      <c r="CN64" s="172"/>
      <c r="CO64" s="172"/>
      <c r="CP64" s="172"/>
      <c r="CQ64" s="172"/>
      <c r="CR64" s="172"/>
      <c r="CS64" s="172"/>
      <c r="CT64" s="172"/>
      <c r="CU64" s="172"/>
      <c r="CV64" s="172"/>
      <c r="CW64" s="172"/>
      <c r="CX64" s="172"/>
      <c r="CY64" s="172"/>
      <c r="CZ64" s="172"/>
      <c r="DA64" s="172"/>
      <c r="DB64" s="172"/>
      <c r="DC64" s="172"/>
      <c r="DD64" s="173"/>
    </row>
    <row r="65" spans="1:108" ht="15" customHeight="1" x14ac:dyDescent="0.25">
      <c r="A65" s="32"/>
      <c r="B65" s="174" t="s">
        <v>50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A65" s="174"/>
      <c r="BB65" s="174"/>
      <c r="BC65" s="174"/>
      <c r="BD65" s="174"/>
      <c r="BE65" s="174"/>
      <c r="BF65" s="174"/>
      <c r="BG65" s="174"/>
      <c r="BH65" s="174"/>
      <c r="BI65" s="174"/>
      <c r="BJ65" s="174"/>
      <c r="BK65" s="174"/>
      <c r="BL65" s="174"/>
      <c r="BM65" s="174"/>
      <c r="BN65" s="174"/>
      <c r="BO65" s="174"/>
      <c r="BP65" s="174"/>
      <c r="BQ65" s="174"/>
      <c r="BR65" s="174"/>
      <c r="BS65" s="174"/>
      <c r="BT65" s="175"/>
      <c r="BU65" s="171"/>
      <c r="BV65" s="172"/>
      <c r="BW65" s="172"/>
      <c r="BX65" s="172"/>
      <c r="BY65" s="172"/>
      <c r="BZ65" s="172"/>
      <c r="CA65" s="172"/>
      <c r="CB65" s="172"/>
      <c r="CC65" s="172"/>
      <c r="CD65" s="172"/>
      <c r="CE65" s="172"/>
      <c r="CF65" s="172"/>
      <c r="CG65" s="172"/>
      <c r="CH65" s="172"/>
      <c r="CI65" s="172"/>
      <c r="CJ65" s="172"/>
      <c r="CK65" s="172"/>
      <c r="CL65" s="172"/>
      <c r="CM65" s="172"/>
      <c r="CN65" s="172"/>
      <c r="CO65" s="172"/>
      <c r="CP65" s="172"/>
      <c r="CQ65" s="172"/>
      <c r="CR65" s="172"/>
      <c r="CS65" s="172"/>
      <c r="CT65" s="172"/>
      <c r="CU65" s="172"/>
      <c r="CV65" s="172"/>
      <c r="CW65" s="172"/>
      <c r="CX65" s="172"/>
      <c r="CY65" s="172"/>
      <c r="CZ65" s="172"/>
      <c r="DA65" s="172"/>
      <c r="DB65" s="172"/>
      <c r="DC65" s="172"/>
      <c r="DD65" s="173"/>
    </row>
    <row r="66" spans="1:108" ht="15" customHeight="1" x14ac:dyDescent="0.25">
      <c r="A66" s="32"/>
      <c r="B66" s="174" t="s">
        <v>51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  <c r="BD66" s="174"/>
      <c r="BE66" s="174"/>
      <c r="BF66" s="174"/>
      <c r="BG66" s="174"/>
      <c r="BH66" s="174"/>
      <c r="BI66" s="174"/>
      <c r="BJ66" s="174"/>
      <c r="BK66" s="174"/>
      <c r="BL66" s="174"/>
      <c r="BM66" s="174"/>
      <c r="BN66" s="174"/>
      <c r="BO66" s="174"/>
      <c r="BP66" s="174"/>
      <c r="BQ66" s="174"/>
      <c r="BR66" s="174"/>
      <c r="BS66" s="174"/>
      <c r="BT66" s="175"/>
      <c r="BU66" s="171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  <c r="CS66" s="172"/>
      <c r="CT66" s="172"/>
      <c r="CU66" s="172"/>
      <c r="CV66" s="172"/>
      <c r="CW66" s="172"/>
      <c r="CX66" s="172"/>
      <c r="CY66" s="172"/>
      <c r="CZ66" s="172"/>
      <c r="DA66" s="172"/>
      <c r="DB66" s="172"/>
      <c r="DC66" s="172"/>
      <c r="DD66" s="173"/>
    </row>
    <row r="67" spans="1:108" ht="15" customHeight="1" x14ac:dyDescent="0.25">
      <c r="A67" s="32"/>
      <c r="B67" s="174" t="s">
        <v>52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  <c r="BD67" s="174"/>
      <c r="BE67" s="174"/>
      <c r="BF67" s="174"/>
      <c r="BG67" s="174"/>
      <c r="BH67" s="174"/>
      <c r="BI67" s="174"/>
      <c r="BJ67" s="174"/>
      <c r="BK67" s="174"/>
      <c r="BL67" s="174"/>
      <c r="BM67" s="174"/>
      <c r="BN67" s="174"/>
      <c r="BO67" s="174"/>
      <c r="BP67" s="174"/>
      <c r="BQ67" s="174"/>
      <c r="BR67" s="174"/>
      <c r="BS67" s="174"/>
      <c r="BT67" s="175"/>
      <c r="BU67" s="171"/>
      <c r="BV67" s="172"/>
      <c r="BW67" s="172"/>
      <c r="BX67" s="172"/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3"/>
    </row>
    <row r="68" spans="1:108" ht="15" customHeight="1" x14ac:dyDescent="0.25">
      <c r="A68" s="32"/>
      <c r="B68" s="174" t="s">
        <v>53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  <c r="BD68" s="174"/>
      <c r="BE68" s="174"/>
      <c r="BF68" s="174"/>
      <c r="BG68" s="174"/>
      <c r="BH68" s="174"/>
      <c r="BI68" s="174"/>
      <c r="BJ68" s="174"/>
      <c r="BK68" s="174"/>
      <c r="BL68" s="174"/>
      <c r="BM68" s="174"/>
      <c r="BN68" s="174"/>
      <c r="BO68" s="174"/>
      <c r="BP68" s="174"/>
      <c r="BQ68" s="174"/>
      <c r="BR68" s="174"/>
      <c r="BS68" s="174"/>
      <c r="BT68" s="175"/>
      <c r="BU68" s="171"/>
      <c r="BV68" s="172"/>
      <c r="BW68" s="172"/>
      <c r="BX68" s="172"/>
      <c r="BY68" s="172"/>
      <c r="BZ68" s="172"/>
      <c r="CA68" s="172"/>
      <c r="CB68" s="172"/>
      <c r="CC68" s="172"/>
      <c r="CD68" s="172"/>
      <c r="CE68" s="172"/>
      <c r="CF68" s="172"/>
      <c r="CG68" s="172"/>
      <c r="CH68" s="172"/>
      <c r="CI68" s="172"/>
      <c r="CJ68" s="172"/>
      <c r="CK68" s="172"/>
      <c r="CL68" s="172"/>
      <c r="CM68" s="172"/>
      <c r="CN68" s="172"/>
      <c r="CO68" s="172"/>
      <c r="CP68" s="172"/>
      <c r="CQ68" s="172"/>
      <c r="CR68" s="172"/>
      <c r="CS68" s="172"/>
      <c r="CT68" s="172"/>
      <c r="CU68" s="172"/>
      <c r="CV68" s="172"/>
      <c r="CW68" s="172"/>
      <c r="CX68" s="172"/>
      <c r="CY68" s="172"/>
      <c r="CZ68" s="172"/>
      <c r="DA68" s="172"/>
      <c r="DB68" s="172"/>
      <c r="DC68" s="172"/>
      <c r="DD68" s="173"/>
    </row>
    <row r="69" spans="1:108" ht="15" customHeight="1" x14ac:dyDescent="0.25">
      <c r="A69" s="32"/>
      <c r="B69" s="174" t="s">
        <v>54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5"/>
      <c r="BU69" s="171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3"/>
    </row>
    <row r="70" spans="1:108" ht="15" customHeight="1" x14ac:dyDescent="0.25">
      <c r="A70" s="32"/>
      <c r="B70" s="174" t="s">
        <v>55</v>
      </c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  <c r="BD70" s="174"/>
      <c r="BE70" s="174"/>
      <c r="BF70" s="174"/>
      <c r="BG70" s="174"/>
      <c r="BH70" s="174"/>
      <c r="BI70" s="174"/>
      <c r="BJ70" s="174"/>
      <c r="BK70" s="174"/>
      <c r="BL70" s="174"/>
      <c r="BM70" s="174"/>
      <c r="BN70" s="174"/>
      <c r="BO70" s="174"/>
      <c r="BP70" s="174"/>
      <c r="BQ70" s="174"/>
      <c r="BR70" s="174"/>
      <c r="BS70" s="174"/>
      <c r="BT70" s="175"/>
      <c r="BU70" s="171"/>
      <c r="BV70" s="172"/>
      <c r="BW70" s="172"/>
      <c r="BX70" s="172"/>
      <c r="BY70" s="172"/>
      <c r="BZ70" s="172"/>
      <c r="CA70" s="172"/>
      <c r="CB70" s="172"/>
      <c r="CC70" s="172"/>
      <c r="CD70" s="172"/>
      <c r="CE70" s="172"/>
      <c r="CF70" s="172"/>
      <c r="CG70" s="172"/>
      <c r="CH70" s="172"/>
      <c r="CI70" s="172"/>
      <c r="CJ70" s="172"/>
      <c r="CK70" s="172"/>
      <c r="CL70" s="172"/>
      <c r="CM70" s="172"/>
      <c r="CN70" s="172"/>
      <c r="CO70" s="172"/>
      <c r="CP70" s="172"/>
      <c r="CQ70" s="172"/>
      <c r="CR70" s="172"/>
      <c r="CS70" s="172"/>
      <c r="CT70" s="172"/>
      <c r="CU70" s="172"/>
      <c r="CV70" s="172"/>
      <c r="CW70" s="172"/>
      <c r="CX70" s="172"/>
      <c r="CY70" s="172"/>
      <c r="CZ70" s="172"/>
      <c r="DA70" s="172"/>
      <c r="DB70" s="172"/>
      <c r="DC70" s="172"/>
      <c r="DD70" s="173"/>
    </row>
    <row r="71" spans="1:108" ht="15" customHeight="1" x14ac:dyDescent="0.25">
      <c r="A71" s="32"/>
      <c r="B71" s="174" t="s">
        <v>88</v>
      </c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  <c r="BD71" s="174"/>
      <c r="BE71" s="174"/>
      <c r="BF71" s="174"/>
      <c r="BG71" s="174"/>
      <c r="BH71" s="174"/>
      <c r="BI71" s="174"/>
      <c r="BJ71" s="174"/>
      <c r="BK71" s="174"/>
      <c r="BL71" s="174"/>
      <c r="BM71" s="174"/>
      <c r="BN71" s="174"/>
      <c r="BO71" s="174"/>
      <c r="BP71" s="174"/>
      <c r="BQ71" s="174"/>
      <c r="BR71" s="174"/>
      <c r="BS71" s="174"/>
      <c r="BT71" s="175"/>
      <c r="BU71" s="171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3"/>
    </row>
    <row r="72" spans="1:108" ht="15" customHeight="1" x14ac:dyDescent="0.25">
      <c r="A72" s="32"/>
      <c r="B72" s="174" t="s">
        <v>103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5"/>
      <c r="BU72" s="171"/>
      <c r="BV72" s="172"/>
      <c r="BW72" s="172"/>
      <c r="BX72" s="172"/>
      <c r="BY72" s="172"/>
      <c r="BZ72" s="172"/>
      <c r="CA72" s="172"/>
      <c r="CB72" s="172"/>
      <c r="CC72" s="172"/>
      <c r="CD72" s="172"/>
      <c r="CE72" s="172"/>
      <c r="CF72" s="172"/>
      <c r="CG72" s="172"/>
      <c r="CH72" s="172"/>
      <c r="CI72" s="172"/>
      <c r="CJ72" s="172"/>
      <c r="CK72" s="172"/>
      <c r="CL72" s="172"/>
      <c r="CM72" s="172"/>
      <c r="CN72" s="172"/>
      <c r="CO72" s="172"/>
      <c r="CP72" s="172"/>
      <c r="CQ72" s="172"/>
      <c r="CR72" s="172"/>
      <c r="CS72" s="172"/>
      <c r="CT72" s="172"/>
      <c r="CU72" s="172"/>
      <c r="CV72" s="172"/>
      <c r="CW72" s="172"/>
      <c r="CX72" s="172"/>
      <c r="CY72" s="172"/>
      <c r="CZ72" s="172"/>
      <c r="DA72" s="172"/>
      <c r="DB72" s="172"/>
      <c r="DC72" s="172"/>
      <c r="DD72" s="173"/>
    </row>
    <row r="73" spans="1:108" ht="15" customHeight="1" x14ac:dyDescent="0.25">
      <c r="A73" s="32"/>
      <c r="B73" s="174" t="s">
        <v>89</v>
      </c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174"/>
      <c r="BL73" s="174"/>
      <c r="BM73" s="174"/>
      <c r="BN73" s="174"/>
      <c r="BO73" s="174"/>
      <c r="BP73" s="174"/>
      <c r="BQ73" s="174"/>
      <c r="BR73" s="174"/>
      <c r="BS73" s="174"/>
      <c r="BT73" s="175"/>
      <c r="BU73" s="171"/>
      <c r="BV73" s="172"/>
      <c r="BW73" s="172"/>
      <c r="BX73" s="172"/>
      <c r="BY73" s="172"/>
      <c r="BZ73" s="172"/>
      <c r="CA73" s="172"/>
      <c r="CB73" s="172"/>
      <c r="CC73" s="172"/>
      <c r="CD73" s="172"/>
      <c r="CE73" s="172"/>
      <c r="CF73" s="172"/>
      <c r="CG73" s="172"/>
      <c r="CH73" s="172"/>
      <c r="CI73" s="172"/>
      <c r="CJ73" s="172"/>
      <c r="CK73" s="172"/>
      <c r="CL73" s="172"/>
      <c r="CM73" s="172"/>
      <c r="CN73" s="172"/>
      <c r="CO73" s="172"/>
      <c r="CP73" s="172"/>
      <c r="CQ73" s="172"/>
      <c r="CR73" s="172"/>
      <c r="CS73" s="172"/>
      <c r="CT73" s="172"/>
      <c r="CU73" s="172"/>
      <c r="CV73" s="172"/>
      <c r="CW73" s="172"/>
      <c r="CX73" s="172"/>
      <c r="CY73" s="172"/>
      <c r="CZ73" s="172"/>
      <c r="DA73" s="172"/>
      <c r="DB73" s="172"/>
      <c r="DC73" s="172"/>
      <c r="DD73" s="173"/>
    </row>
    <row r="74" spans="1:108" ht="15" customHeight="1" x14ac:dyDescent="0.25">
      <c r="A74" s="32"/>
      <c r="B74" s="174" t="s">
        <v>90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5"/>
      <c r="BU74" s="171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3"/>
    </row>
    <row r="75" spans="1:108" ht="15" customHeight="1" x14ac:dyDescent="0.25">
      <c r="A75" s="32"/>
      <c r="B75" s="174" t="s">
        <v>91</v>
      </c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5"/>
      <c r="BU75" s="171">
        <v>2242.58</v>
      </c>
      <c r="BV75" s="172"/>
      <c r="BW75" s="172"/>
      <c r="BX75" s="172"/>
      <c r="BY75" s="172"/>
      <c r="BZ75" s="172"/>
      <c r="CA75" s="172"/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2"/>
      <c r="CS75" s="172"/>
      <c r="CT75" s="172"/>
      <c r="CU75" s="172"/>
      <c r="CV75" s="172"/>
      <c r="CW75" s="172"/>
      <c r="CX75" s="172"/>
      <c r="CY75" s="172"/>
      <c r="CZ75" s="172"/>
      <c r="DA75" s="172"/>
      <c r="DB75" s="172"/>
      <c r="DC75" s="172"/>
      <c r="DD75" s="173"/>
    </row>
    <row r="76" spans="1:108" ht="15" customHeight="1" x14ac:dyDescent="0.25">
      <c r="A76" s="32"/>
      <c r="B76" s="174" t="s">
        <v>92</v>
      </c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  <c r="BD76" s="174"/>
      <c r="BE76" s="174"/>
      <c r="BF76" s="174"/>
      <c r="BG76" s="174"/>
      <c r="BH76" s="174"/>
      <c r="BI76" s="174"/>
      <c r="BJ76" s="174"/>
      <c r="BK76" s="174"/>
      <c r="BL76" s="174"/>
      <c r="BM76" s="174"/>
      <c r="BN76" s="174"/>
      <c r="BO76" s="174"/>
      <c r="BP76" s="174"/>
      <c r="BQ76" s="174"/>
      <c r="BR76" s="174"/>
      <c r="BS76" s="174"/>
      <c r="BT76" s="175"/>
      <c r="BU76" s="171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3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U39:DD39"/>
    <mergeCell ref="B40:BT40"/>
    <mergeCell ref="B43:BT43"/>
    <mergeCell ref="BU43:DD43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4:BT54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1:BT41"/>
    <mergeCell ref="BU41:DD41"/>
    <mergeCell ref="B29:BT29"/>
    <mergeCell ref="B34:BT34"/>
    <mergeCell ref="BU34:DD34"/>
    <mergeCell ref="B31:BT31"/>
    <mergeCell ref="B35:BT35"/>
    <mergeCell ref="BU35:DD35"/>
  </mergeCells>
  <phoneticPr fontId="0" type="noConversion"/>
  <pageMargins left="0.4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74"/>
  <sheetViews>
    <sheetView view="pageBreakPreview" topLeftCell="A246" zoomScaleSheetLayoutView="100" workbookViewId="0">
      <selection activeCell="A274" sqref="A274"/>
    </sheetView>
  </sheetViews>
  <sheetFormatPr defaultRowHeight="13.2" x14ac:dyDescent="0.25"/>
  <cols>
    <col min="1" max="1" width="55.33203125" customWidth="1"/>
    <col min="2" max="2" width="10.6640625" customWidth="1"/>
    <col min="3" max="3" width="16.44140625" customWidth="1"/>
    <col min="4" max="4" width="12.109375" customWidth="1"/>
    <col min="5" max="5" width="13.6640625" style="70" customWidth="1"/>
    <col min="6" max="6" width="12.77734375" customWidth="1"/>
    <col min="7" max="7" width="24.5546875" customWidth="1"/>
    <col min="8" max="8" width="28.44140625" customWidth="1"/>
  </cols>
  <sheetData>
    <row r="1" spans="1:8" ht="16.8" x14ac:dyDescent="0.25">
      <c r="A1" s="197"/>
      <c r="B1" s="197"/>
      <c r="C1" s="197"/>
      <c r="D1" s="197"/>
      <c r="E1" s="200"/>
    </row>
    <row r="2" spans="1:8" ht="14.4" thickBot="1" x14ac:dyDescent="0.3">
      <c r="A2" s="198" t="s">
        <v>130</v>
      </c>
      <c r="B2" s="198"/>
      <c r="C2" s="198"/>
      <c r="D2" s="199"/>
      <c r="E2" s="201"/>
    </row>
    <row r="3" spans="1:8" ht="84" x14ac:dyDescent="0.25">
      <c r="A3" s="50" t="s">
        <v>0</v>
      </c>
      <c r="B3" s="51" t="s">
        <v>131</v>
      </c>
      <c r="C3" s="51" t="s">
        <v>132</v>
      </c>
      <c r="D3" s="51" t="s">
        <v>133</v>
      </c>
      <c r="E3" s="65" t="s">
        <v>93</v>
      </c>
      <c r="H3" s="127"/>
    </row>
    <row r="4" spans="1:8" ht="14.4" x14ac:dyDescent="0.25">
      <c r="A4" s="52" t="s">
        <v>56</v>
      </c>
      <c r="B4" s="43"/>
      <c r="C4" s="43"/>
      <c r="D4" s="41" t="s">
        <v>22</v>
      </c>
      <c r="E4" s="140">
        <v>302365.93</v>
      </c>
      <c r="F4" s="70"/>
      <c r="G4" s="70"/>
      <c r="H4" s="127"/>
    </row>
    <row r="5" spans="1:8" ht="14.4" x14ac:dyDescent="0.25">
      <c r="A5" s="52" t="s">
        <v>23</v>
      </c>
      <c r="B5" s="43"/>
      <c r="C5" s="43"/>
      <c r="D5" s="41" t="s">
        <v>22</v>
      </c>
      <c r="E5" s="66">
        <f>E7+E8+E10</f>
        <v>54787841.850000001</v>
      </c>
      <c r="G5" s="111"/>
      <c r="H5" s="70"/>
    </row>
    <row r="6" spans="1:8" ht="14.4" x14ac:dyDescent="0.25">
      <c r="A6" s="52" t="s">
        <v>8</v>
      </c>
      <c r="B6" s="43"/>
      <c r="C6" s="43"/>
      <c r="D6" s="41" t="s">
        <v>22</v>
      </c>
      <c r="E6" s="67"/>
      <c r="H6" s="70"/>
    </row>
    <row r="7" spans="1:8" ht="14.4" x14ac:dyDescent="0.25">
      <c r="A7" s="52" t="s">
        <v>134</v>
      </c>
      <c r="B7" s="43"/>
      <c r="C7" s="43"/>
      <c r="D7" s="41" t="s">
        <v>22</v>
      </c>
      <c r="E7" s="67">
        <f>E32+E54</f>
        <v>49847067</v>
      </c>
      <c r="F7" s="70"/>
      <c r="G7" s="70"/>
    </row>
    <row r="8" spans="1:8" ht="14.4" x14ac:dyDescent="0.25">
      <c r="A8" s="53" t="s">
        <v>135</v>
      </c>
      <c r="B8" s="43"/>
      <c r="C8" s="43"/>
      <c r="D8" s="41"/>
      <c r="E8" s="67">
        <f>E79</f>
        <v>2706010</v>
      </c>
      <c r="G8" s="70"/>
    </row>
    <row r="9" spans="1:8" ht="14.4" x14ac:dyDescent="0.25">
      <c r="A9" s="52" t="s">
        <v>29</v>
      </c>
      <c r="B9" s="43"/>
      <c r="C9" s="43"/>
      <c r="D9" s="41"/>
      <c r="E9" s="67"/>
      <c r="G9" s="70"/>
    </row>
    <row r="10" spans="1:8" ht="69" x14ac:dyDescent="0.25">
      <c r="A10" s="52" t="s">
        <v>136</v>
      </c>
      <c r="B10" s="43"/>
      <c r="C10" s="43"/>
      <c r="D10" s="41" t="s">
        <v>22</v>
      </c>
      <c r="E10" s="66">
        <f>E12</f>
        <v>2234764.85</v>
      </c>
      <c r="F10" s="70"/>
    </row>
    <row r="11" spans="1:8" ht="14.4" x14ac:dyDescent="0.25">
      <c r="A11" s="52" t="s">
        <v>8</v>
      </c>
      <c r="B11" s="43"/>
      <c r="C11" s="43"/>
      <c r="D11" s="41" t="s">
        <v>22</v>
      </c>
      <c r="E11" s="67"/>
    </row>
    <row r="12" spans="1:8" ht="27.6" x14ac:dyDescent="0.25">
      <c r="A12" s="52" t="s">
        <v>94</v>
      </c>
      <c r="B12" s="43"/>
      <c r="C12" s="43"/>
      <c r="D12" s="41" t="s">
        <v>22</v>
      </c>
      <c r="E12" s="66">
        <f>E17+E14</f>
        <v>2234764.85</v>
      </c>
      <c r="G12" s="106"/>
      <c r="H12" s="106"/>
    </row>
    <row r="13" spans="1:8" ht="14.4" x14ac:dyDescent="0.25">
      <c r="A13" s="52" t="s">
        <v>8</v>
      </c>
      <c r="B13" s="43"/>
      <c r="C13" s="43"/>
      <c r="D13" s="41" t="s">
        <v>22</v>
      </c>
      <c r="E13" s="67"/>
      <c r="G13" s="107"/>
      <c r="H13" s="106"/>
    </row>
    <row r="14" spans="1:8" ht="14.4" x14ac:dyDescent="0.25">
      <c r="A14" s="52" t="s">
        <v>146</v>
      </c>
      <c r="B14" s="43"/>
      <c r="C14" s="43"/>
      <c r="D14" s="41"/>
      <c r="E14" s="141">
        <f>44652.65+1200</f>
        <v>45852.65</v>
      </c>
      <c r="F14" s="70"/>
      <c r="G14" s="106"/>
    </row>
    <row r="15" spans="1:8" ht="10.8" customHeight="1" x14ac:dyDescent="0.25">
      <c r="A15" s="52" t="s">
        <v>188</v>
      </c>
      <c r="B15" s="63"/>
      <c r="C15" s="63"/>
      <c r="D15" s="41"/>
      <c r="E15" s="112"/>
      <c r="G15" s="108"/>
      <c r="H15" s="106"/>
    </row>
    <row r="16" spans="1:8" ht="9" customHeight="1" x14ac:dyDescent="0.25">
      <c r="A16" s="52" t="s">
        <v>189</v>
      </c>
      <c r="B16" s="63"/>
      <c r="C16" s="63"/>
      <c r="D16" s="41"/>
      <c r="E16" s="112"/>
      <c r="G16" s="108"/>
      <c r="H16" s="106"/>
    </row>
    <row r="17" spans="1:8" ht="14.4" x14ac:dyDescent="0.25">
      <c r="A17" s="52" t="s">
        <v>208</v>
      </c>
      <c r="B17" s="63"/>
      <c r="C17" s="63"/>
      <c r="D17" s="41"/>
      <c r="E17" s="142">
        <f>E19+E20+E21+E18</f>
        <v>2188912.2000000002</v>
      </c>
      <c r="F17" s="70"/>
      <c r="G17" s="70"/>
    </row>
    <row r="18" spans="1:8" ht="14.4" x14ac:dyDescent="0.25">
      <c r="A18" s="52" t="s">
        <v>189</v>
      </c>
      <c r="B18" s="63"/>
      <c r="C18" s="63"/>
      <c r="D18" s="41"/>
      <c r="E18" s="112">
        <v>0</v>
      </c>
      <c r="G18" s="108"/>
      <c r="H18" s="106"/>
    </row>
    <row r="19" spans="1:8" ht="14.4" x14ac:dyDescent="0.25">
      <c r="A19" s="52" t="s">
        <v>181</v>
      </c>
      <c r="B19" s="63"/>
      <c r="C19" s="63"/>
      <c r="D19" s="41"/>
      <c r="E19" s="67">
        <v>1031608.13</v>
      </c>
      <c r="G19" s="108"/>
      <c r="H19" s="106"/>
    </row>
    <row r="20" spans="1:8" ht="14.4" x14ac:dyDescent="0.25">
      <c r="A20" s="52" t="s">
        <v>196</v>
      </c>
      <c r="B20" s="63"/>
      <c r="C20" s="63"/>
      <c r="D20" s="41"/>
      <c r="E20" s="67">
        <v>194250</v>
      </c>
      <c r="G20" s="108"/>
      <c r="H20" s="106"/>
    </row>
    <row r="21" spans="1:8" ht="14.4" x14ac:dyDescent="0.25">
      <c r="A21" s="52" t="s">
        <v>209</v>
      </c>
      <c r="B21" s="43"/>
      <c r="C21" s="43"/>
      <c r="D21" s="41"/>
      <c r="E21" s="66">
        <f>2464458.13-E20-E19-275545.93</f>
        <v>963054.07000000007</v>
      </c>
      <c r="G21" s="108"/>
      <c r="H21" s="106"/>
    </row>
    <row r="22" spans="1:8" ht="14.4" x14ac:dyDescent="0.25">
      <c r="A22" s="52" t="s">
        <v>57</v>
      </c>
      <c r="B22" s="43"/>
      <c r="C22" s="43"/>
      <c r="D22" s="41" t="s">
        <v>22</v>
      </c>
      <c r="E22" s="67"/>
      <c r="G22" s="106"/>
      <c r="H22" s="106"/>
    </row>
    <row r="23" spans="1:8" ht="14.4" x14ac:dyDescent="0.25">
      <c r="A23" s="52" t="s">
        <v>24</v>
      </c>
      <c r="B23" s="43"/>
      <c r="C23" s="43"/>
      <c r="D23" s="41">
        <v>900</v>
      </c>
      <c r="E23" s="66">
        <f>E31+E207+E229-E208-E230+E79+E25</f>
        <v>55090207.780000001</v>
      </c>
      <c r="G23" s="135"/>
      <c r="H23" s="106"/>
    </row>
    <row r="24" spans="1:8" ht="14.4" x14ac:dyDescent="0.25">
      <c r="A24" s="52" t="s">
        <v>8</v>
      </c>
      <c r="B24" s="43"/>
      <c r="C24" s="43"/>
      <c r="D24" s="41"/>
      <c r="E24" s="67"/>
    </row>
    <row r="25" spans="1:8" ht="27.6" x14ac:dyDescent="0.3">
      <c r="A25" s="131" t="s">
        <v>197</v>
      </c>
      <c r="B25" s="99" t="s">
        <v>195</v>
      </c>
      <c r="C25" s="132">
        <v>1212101</v>
      </c>
      <c r="D25" s="133" t="s">
        <v>22</v>
      </c>
      <c r="E25" s="134">
        <f>E26</f>
        <v>0</v>
      </c>
      <c r="F25" s="70"/>
      <c r="G25" s="70"/>
      <c r="H25" s="70"/>
    </row>
    <row r="26" spans="1:8" ht="13.8" x14ac:dyDescent="0.25">
      <c r="A26" s="54" t="s">
        <v>30</v>
      </c>
      <c r="B26" s="41"/>
      <c r="C26" s="64"/>
      <c r="D26" s="47">
        <v>210</v>
      </c>
      <c r="E26" s="66">
        <f>SUM(E28:E30)</f>
        <v>0</v>
      </c>
      <c r="F26" s="70"/>
      <c r="G26" s="70"/>
    </row>
    <row r="27" spans="1:8" ht="14.4" x14ac:dyDescent="0.25">
      <c r="A27" s="54" t="s">
        <v>1</v>
      </c>
      <c r="B27" s="63"/>
      <c r="C27" s="63"/>
      <c r="D27" s="42"/>
      <c r="E27" s="67"/>
      <c r="H27" s="70"/>
    </row>
    <row r="28" spans="1:8" ht="13.8" x14ac:dyDescent="0.25">
      <c r="A28" s="54" t="s">
        <v>31</v>
      </c>
      <c r="B28" s="41"/>
      <c r="C28" s="64"/>
      <c r="D28" s="47">
        <v>211</v>
      </c>
      <c r="E28" s="67"/>
      <c r="F28" s="70"/>
    </row>
    <row r="29" spans="1:8" ht="13.8" x14ac:dyDescent="0.25">
      <c r="A29" s="55" t="s">
        <v>32</v>
      </c>
      <c r="B29" s="41"/>
      <c r="C29" s="64"/>
      <c r="D29" s="47">
        <v>212</v>
      </c>
      <c r="E29" s="67"/>
      <c r="F29" s="70"/>
    </row>
    <row r="30" spans="1:8" ht="13.8" x14ac:dyDescent="0.25">
      <c r="A30" s="54" t="s">
        <v>138</v>
      </c>
      <c r="B30" s="41"/>
      <c r="C30" s="64"/>
      <c r="D30" s="47">
        <v>213</v>
      </c>
      <c r="E30" s="67"/>
      <c r="H30" s="70"/>
    </row>
    <row r="31" spans="1:8" ht="14.4" x14ac:dyDescent="0.25">
      <c r="A31" s="113" t="s">
        <v>126</v>
      </c>
      <c r="B31" s="114"/>
      <c r="C31" s="115"/>
      <c r="D31" s="114" t="s">
        <v>22</v>
      </c>
      <c r="E31" s="116">
        <f>E32+E54</f>
        <v>49847067</v>
      </c>
      <c r="H31" s="70"/>
    </row>
    <row r="32" spans="1:8" ht="27.6" x14ac:dyDescent="0.3">
      <c r="A32" s="71" t="s">
        <v>203</v>
      </c>
      <c r="B32" s="41" t="s">
        <v>191</v>
      </c>
      <c r="C32" s="73">
        <v>1210521010</v>
      </c>
      <c r="D32" s="73" t="s">
        <v>22</v>
      </c>
      <c r="E32" s="137">
        <f>E33+E38+E50</f>
        <v>7629189</v>
      </c>
      <c r="F32" s="70"/>
      <c r="G32" s="70"/>
      <c r="H32" s="70"/>
    </row>
    <row r="33" spans="1:8" ht="13.8" x14ac:dyDescent="0.25">
      <c r="A33" s="54" t="s">
        <v>30</v>
      </c>
      <c r="B33" s="41"/>
      <c r="C33" s="64"/>
      <c r="D33" s="47">
        <v>210</v>
      </c>
      <c r="E33" s="66">
        <f>SUM(E35:E37)</f>
        <v>2808691</v>
      </c>
      <c r="F33" s="70"/>
      <c r="G33" s="70"/>
    </row>
    <row r="34" spans="1:8" ht="14.4" x14ac:dyDescent="0.25">
      <c r="A34" s="54" t="s">
        <v>1</v>
      </c>
      <c r="B34" s="43"/>
      <c r="C34" s="43"/>
      <c r="D34" s="42"/>
      <c r="E34" s="67"/>
      <c r="H34" s="70"/>
    </row>
    <row r="35" spans="1:8" ht="13.8" x14ac:dyDescent="0.25">
      <c r="A35" s="54" t="s">
        <v>31</v>
      </c>
      <c r="B35" s="41"/>
      <c r="C35" s="64"/>
      <c r="D35" s="47">
        <v>211</v>
      </c>
      <c r="E35" s="67">
        <v>2155830</v>
      </c>
      <c r="F35" s="70"/>
    </row>
    <row r="36" spans="1:8" ht="13.8" x14ac:dyDescent="0.25">
      <c r="A36" s="55" t="s">
        <v>32</v>
      </c>
      <c r="B36" s="41"/>
      <c r="C36" s="64"/>
      <c r="D36" s="47">
        <v>212</v>
      </c>
      <c r="E36" s="67">
        <v>1800</v>
      </c>
      <c r="F36" s="70"/>
    </row>
    <row r="37" spans="1:8" ht="13.8" x14ac:dyDescent="0.25">
      <c r="A37" s="54" t="s">
        <v>138</v>
      </c>
      <c r="B37" s="41"/>
      <c r="C37" s="64"/>
      <c r="D37" s="47">
        <v>213</v>
      </c>
      <c r="E37" s="67">
        <v>651061</v>
      </c>
      <c r="H37" s="70"/>
    </row>
    <row r="38" spans="1:8" ht="13.8" x14ac:dyDescent="0.25">
      <c r="A38" s="54" t="s">
        <v>41</v>
      </c>
      <c r="B38" s="41"/>
      <c r="C38" s="64"/>
      <c r="D38" s="47">
        <v>220</v>
      </c>
      <c r="E38" s="66">
        <f>SUM(E40:E49)</f>
        <v>4820498</v>
      </c>
      <c r="H38" s="70"/>
    </row>
    <row r="39" spans="1:8" ht="13.8" x14ac:dyDescent="0.25">
      <c r="A39" s="54" t="s">
        <v>1</v>
      </c>
      <c r="B39" s="41"/>
      <c r="C39" s="64"/>
      <c r="D39" s="47"/>
      <c r="E39" s="67"/>
    </row>
    <row r="40" spans="1:8" ht="13.8" x14ac:dyDescent="0.25">
      <c r="A40" s="54" t="s">
        <v>33</v>
      </c>
      <c r="B40" s="41"/>
      <c r="C40" s="64"/>
      <c r="D40" s="47">
        <v>221</v>
      </c>
      <c r="E40" s="67">
        <v>23241</v>
      </c>
      <c r="F40" s="70"/>
    </row>
    <row r="41" spans="1:8" ht="13.8" x14ac:dyDescent="0.25">
      <c r="A41" s="54" t="s">
        <v>34</v>
      </c>
      <c r="B41" s="41"/>
      <c r="C41" s="64"/>
      <c r="D41" s="47">
        <v>222</v>
      </c>
      <c r="E41" s="67"/>
      <c r="H41" s="70"/>
    </row>
    <row r="42" spans="1:8" ht="13.8" x14ac:dyDescent="0.25">
      <c r="A42" s="54" t="s">
        <v>35</v>
      </c>
      <c r="B42" s="41"/>
      <c r="C42" s="64"/>
      <c r="D42" s="47">
        <v>223</v>
      </c>
      <c r="E42" s="67">
        <v>2589978</v>
      </c>
      <c r="F42" s="70"/>
      <c r="H42" s="70"/>
    </row>
    <row r="43" spans="1:8" ht="13.8" x14ac:dyDescent="0.25">
      <c r="A43" s="54" t="s">
        <v>36</v>
      </c>
      <c r="B43" s="41"/>
      <c r="C43" s="64"/>
      <c r="D43" s="47">
        <v>224</v>
      </c>
      <c r="E43" s="67"/>
    </row>
    <row r="44" spans="1:8" ht="13.8" x14ac:dyDescent="0.25">
      <c r="A44" s="54" t="s">
        <v>37</v>
      </c>
      <c r="B44" s="41"/>
      <c r="C44" s="64"/>
      <c r="D44" s="47">
        <v>225</v>
      </c>
      <c r="E44" s="67">
        <v>476355</v>
      </c>
      <c r="F44" s="70"/>
    </row>
    <row r="45" spans="1:8" ht="13.8" x14ac:dyDescent="0.25">
      <c r="A45" s="54" t="s">
        <v>38</v>
      </c>
      <c r="B45" s="41"/>
      <c r="C45" s="64"/>
      <c r="D45" s="47">
        <v>226</v>
      </c>
      <c r="E45" s="67">
        <v>421218</v>
      </c>
      <c r="F45" s="70"/>
    </row>
    <row r="46" spans="1:8" ht="14.4" x14ac:dyDescent="0.3">
      <c r="A46" s="54" t="s">
        <v>58</v>
      </c>
      <c r="B46" s="45"/>
      <c r="C46" s="46"/>
      <c r="D46" s="47">
        <v>260</v>
      </c>
      <c r="E46" s="66"/>
    </row>
    <row r="47" spans="1:8" ht="14.4" x14ac:dyDescent="0.3">
      <c r="A47" s="54" t="s">
        <v>1</v>
      </c>
      <c r="B47" s="45"/>
      <c r="C47" s="46"/>
      <c r="D47" s="47"/>
      <c r="E47" s="67"/>
    </row>
    <row r="48" spans="1:8" ht="14.4" x14ac:dyDescent="0.3">
      <c r="A48" s="54" t="s">
        <v>59</v>
      </c>
      <c r="B48" s="45"/>
      <c r="C48" s="46"/>
      <c r="D48" s="47">
        <v>262</v>
      </c>
      <c r="E48" s="67"/>
      <c r="F48" s="70"/>
    </row>
    <row r="49" spans="1:8" ht="14.4" x14ac:dyDescent="0.3">
      <c r="A49" s="54" t="s">
        <v>60</v>
      </c>
      <c r="B49" s="45"/>
      <c r="C49" s="46"/>
      <c r="D49" s="47">
        <v>290</v>
      </c>
      <c r="E49" s="67">
        <v>1309706</v>
      </c>
      <c r="F49" s="70"/>
    </row>
    <row r="50" spans="1:8" ht="14.4" x14ac:dyDescent="0.3">
      <c r="A50" s="54" t="s">
        <v>139</v>
      </c>
      <c r="B50" s="45"/>
      <c r="C50" s="46"/>
      <c r="D50" s="47">
        <v>300</v>
      </c>
      <c r="E50" s="66">
        <f>E52+E53</f>
        <v>0</v>
      </c>
    </row>
    <row r="51" spans="1:8" ht="14.4" x14ac:dyDescent="0.3">
      <c r="A51" s="54" t="s">
        <v>1</v>
      </c>
      <c r="B51" s="45"/>
      <c r="C51" s="46"/>
      <c r="D51" s="47"/>
      <c r="E51" s="67"/>
    </row>
    <row r="52" spans="1:8" ht="14.4" x14ac:dyDescent="0.3">
      <c r="A52" s="54" t="s">
        <v>39</v>
      </c>
      <c r="B52" s="45"/>
      <c r="C52" s="46"/>
      <c r="D52" s="47">
        <v>310</v>
      </c>
      <c r="E52" s="67"/>
    </row>
    <row r="53" spans="1:8" ht="14.4" x14ac:dyDescent="0.3">
      <c r="A53" s="54" t="s">
        <v>40</v>
      </c>
      <c r="B53" s="45"/>
      <c r="C53" s="46"/>
      <c r="D53" s="47">
        <v>340</v>
      </c>
      <c r="E53" s="67"/>
    </row>
    <row r="54" spans="1:8" ht="55.2" x14ac:dyDescent="0.3">
      <c r="A54" s="71" t="s">
        <v>192</v>
      </c>
      <c r="B54" s="41" t="s">
        <v>207</v>
      </c>
      <c r="C54" s="73">
        <v>1210376210</v>
      </c>
      <c r="D54" s="73"/>
      <c r="E54" s="137">
        <f>E55+E63+E59</f>
        <v>42217878</v>
      </c>
    </row>
    <row r="55" spans="1:8" ht="13.8" x14ac:dyDescent="0.25">
      <c r="A55" s="54" t="s">
        <v>30</v>
      </c>
      <c r="B55" s="41"/>
      <c r="C55" s="64"/>
      <c r="D55" s="47">
        <v>210</v>
      </c>
      <c r="E55" s="66">
        <f>SUM(E57:E58)</f>
        <v>41372455</v>
      </c>
    </row>
    <row r="56" spans="1:8" ht="14.4" x14ac:dyDescent="0.25">
      <c r="A56" s="54" t="s">
        <v>1</v>
      </c>
      <c r="B56" s="43"/>
      <c r="C56" s="64"/>
      <c r="D56" s="42"/>
      <c r="E56" s="67"/>
    </row>
    <row r="57" spans="1:8" ht="13.8" x14ac:dyDescent="0.25">
      <c r="A57" s="54" t="s">
        <v>31</v>
      </c>
      <c r="B57" s="41"/>
      <c r="C57" s="64"/>
      <c r="D57" s="47">
        <v>211</v>
      </c>
      <c r="E57" s="67">
        <v>31776079</v>
      </c>
    </row>
    <row r="58" spans="1:8" ht="13.8" x14ac:dyDescent="0.25">
      <c r="A58" s="54" t="s">
        <v>138</v>
      </c>
      <c r="B58" s="41"/>
      <c r="C58" s="64"/>
      <c r="D58" s="47">
        <v>213</v>
      </c>
      <c r="E58" s="67">
        <v>9596376</v>
      </c>
    </row>
    <row r="59" spans="1:8" ht="13.8" x14ac:dyDescent="0.25">
      <c r="A59" s="54" t="s">
        <v>41</v>
      </c>
      <c r="B59" s="41"/>
      <c r="C59" s="64"/>
      <c r="D59" s="47">
        <v>220</v>
      </c>
      <c r="E59" s="66">
        <f>SUM(E61:E62)</f>
        <v>272712</v>
      </c>
      <c r="H59" s="70"/>
    </row>
    <row r="60" spans="1:8" ht="13.8" x14ac:dyDescent="0.25">
      <c r="A60" s="54" t="s">
        <v>1</v>
      </c>
      <c r="B60" s="41"/>
      <c r="C60" s="64"/>
      <c r="D60" s="47"/>
      <c r="E60" s="67"/>
    </row>
    <row r="61" spans="1:8" ht="13.8" x14ac:dyDescent="0.25">
      <c r="A61" s="54" t="s">
        <v>33</v>
      </c>
      <c r="B61" s="41"/>
      <c r="C61" s="64"/>
      <c r="D61" s="47">
        <v>221</v>
      </c>
      <c r="E61" s="67">
        <v>158143</v>
      </c>
      <c r="F61" s="70"/>
    </row>
    <row r="62" spans="1:8" ht="13.8" x14ac:dyDescent="0.25">
      <c r="A62" s="54" t="s">
        <v>38</v>
      </c>
      <c r="B62" s="41"/>
      <c r="C62" s="64"/>
      <c r="D62" s="47">
        <v>226</v>
      </c>
      <c r="E62" s="67">
        <v>114569</v>
      </c>
      <c r="F62" s="70"/>
    </row>
    <row r="63" spans="1:8" ht="13.8" x14ac:dyDescent="0.25">
      <c r="A63" s="54" t="s">
        <v>139</v>
      </c>
      <c r="B63" s="41"/>
      <c r="C63" s="64"/>
      <c r="D63" s="47">
        <v>300</v>
      </c>
      <c r="E63" s="66">
        <f>SUM(E65:E66)</f>
        <v>572711</v>
      </c>
    </row>
    <row r="64" spans="1:8" ht="14.4" x14ac:dyDescent="0.3">
      <c r="A64" s="54" t="s">
        <v>1</v>
      </c>
      <c r="B64" s="45"/>
      <c r="C64" s="64"/>
      <c r="D64" s="47"/>
      <c r="E64" s="67"/>
      <c r="G64" s="70"/>
    </row>
    <row r="65" spans="1:8" ht="13.8" x14ac:dyDescent="0.25">
      <c r="A65" s="54" t="s">
        <v>39</v>
      </c>
      <c r="B65" s="41"/>
      <c r="C65" s="64"/>
      <c r="D65" s="47">
        <v>310</v>
      </c>
      <c r="E65" s="67">
        <v>380000</v>
      </c>
      <c r="F65" s="70"/>
      <c r="H65" s="70"/>
    </row>
    <row r="66" spans="1:8" ht="13.8" x14ac:dyDescent="0.25">
      <c r="A66" s="54" t="s">
        <v>40</v>
      </c>
      <c r="B66" s="41"/>
      <c r="C66" s="64"/>
      <c r="D66" s="47">
        <v>340</v>
      </c>
      <c r="E66" s="67">
        <v>192711</v>
      </c>
      <c r="F66" s="70"/>
    </row>
    <row r="67" spans="1:8" ht="14.4" x14ac:dyDescent="0.3">
      <c r="A67" s="128"/>
      <c r="B67" s="41"/>
      <c r="C67" s="129"/>
      <c r="D67" s="81"/>
      <c r="E67" s="130">
        <f>E68</f>
        <v>0</v>
      </c>
    </row>
    <row r="68" spans="1:8" ht="13.8" x14ac:dyDescent="0.25">
      <c r="A68" s="54" t="s">
        <v>30</v>
      </c>
      <c r="B68" s="41"/>
      <c r="C68" s="64"/>
      <c r="D68" s="47">
        <v>210</v>
      </c>
      <c r="E68" s="66">
        <f>SUM(E70:E71)</f>
        <v>0</v>
      </c>
    </row>
    <row r="69" spans="1:8" ht="14.4" x14ac:dyDescent="0.25">
      <c r="A69" s="54" t="s">
        <v>1</v>
      </c>
      <c r="B69" s="41"/>
      <c r="C69" s="63"/>
      <c r="D69" s="42"/>
      <c r="E69" s="67"/>
    </row>
    <row r="70" spans="1:8" ht="13.8" x14ac:dyDescent="0.25">
      <c r="A70" s="54" t="s">
        <v>31</v>
      </c>
      <c r="B70" s="41"/>
      <c r="C70" s="64"/>
      <c r="D70" s="47">
        <v>211</v>
      </c>
      <c r="E70" s="67">
        <v>0</v>
      </c>
    </row>
    <row r="71" spans="1:8" ht="13.8" x14ac:dyDescent="0.25">
      <c r="A71" s="54" t="s">
        <v>138</v>
      </c>
      <c r="B71" s="41"/>
      <c r="C71" s="64"/>
      <c r="D71" s="47">
        <v>213</v>
      </c>
      <c r="E71" s="67">
        <v>0</v>
      </c>
    </row>
    <row r="72" spans="1:8" ht="13.2" customHeight="1" x14ac:dyDescent="0.25">
      <c r="A72" s="202"/>
      <c r="B72" s="203"/>
      <c r="C72" s="205"/>
      <c r="D72" s="205"/>
      <c r="E72" s="206">
        <f>E74</f>
        <v>0</v>
      </c>
    </row>
    <row r="73" spans="1:8" ht="13.2" customHeight="1" x14ac:dyDescent="0.25">
      <c r="A73" s="202"/>
      <c r="B73" s="204"/>
      <c r="C73" s="205"/>
      <c r="D73" s="205"/>
      <c r="E73" s="206"/>
    </row>
    <row r="74" spans="1:8" ht="14.4" x14ac:dyDescent="0.25">
      <c r="A74" s="90"/>
      <c r="B74" s="91"/>
      <c r="C74" s="126"/>
      <c r="D74" s="81"/>
      <c r="E74" s="125">
        <f>E75</f>
        <v>0</v>
      </c>
    </row>
    <row r="75" spans="1:8" ht="13.8" x14ac:dyDescent="0.25">
      <c r="A75" s="54" t="s">
        <v>30</v>
      </c>
      <c r="B75" s="41"/>
      <c r="C75" s="64"/>
      <c r="D75" s="47">
        <v>210</v>
      </c>
      <c r="E75" s="66">
        <f>SUM(E77:E78)</f>
        <v>0</v>
      </c>
    </row>
    <row r="76" spans="1:8" ht="14.4" x14ac:dyDescent="0.25">
      <c r="A76" s="54" t="s">
        <v>1</v>
      </c>
      <c r="B76" s="41"/>
      <c r="C76" s="43"/>
      <c r="D76" s="42"/>
      <c r="E76" s="67"/>
    </row>
    <row r="77" spans="1:8" ht="13.8" x14ac:dyDescent="0.25">
      <c r="A77" s="54" t="s">
        <v>31</v>
      </c>
      <c r="B77" s="41"/>
      <c r="C77" s="64"/>
      <c r="D77" s="47">
        <v>211</v>
      </c>
      <c r="E77" s="67"/>
    </row>
    <row r="78" spans="1:8" ht="13.8" x14ac:dyDescent="0.25">
      <c r="A78" s="54" t="s">
        <v>138</v>
      </c>
      <c r="B78" s="41"/>
      <c r="C78" s="64"/>
      <c r="D78" s="47">
        <v>213</v>
      </c>
      <c r="E78" s="67"/>
    </row>
    <row r="79" spans="1:8" ht="14.4" x14ac:dyDescent="0.25">
      <c r="A79" s="75" t="s">
        <v>193</v>
      </c>
      <c r="B79" s="76" t="s">
        <v>140</v>
      </c>
      <c r="C79" s="72"/>
      <c r="D79" s="76"/>
      <c r="E79" s="74">
        <f>E80+E102+E121+E193</f>
        <v>2706010</v>
      </c>
    </row>
    <row r="80" spans="1:8" ht="26.4" x14ac:dyDescent="0.25">
      <c r="A80" s="82" t="s">
        <v>203</v>
      </c>
      <c r="B80" s="80"/>
      <c r="C80" s="136">
        <v>1210521010</v>
      </c>
      <c r="D80" s="81"/>
      <c r="E80" s="138">
        <f>E81</f>
        <v>118872</v>
      </c>
    </row>
    <row r="81" spans="1:5" ht="13.8" x14ac:dyDescent="0.25">
      <c r="A81" s="54" t="s">
        <v>41</v>
      </c>
      <c r="B81" s="47"/>
      <c r="C81" s="48"/>
      <c r="D81" s="47">
        <v>220</v>
      </c>
      <c r="E81" s="66">
        <f>E83+E84</f>
        <v>118872</v>
      </c>
    </row>
    <row r="82" spans="1:5" ht="14.4" x14ac:dyDescent="0.3">
      <c r="A82" s="54" t="s">
        <v>1</v>
      </c>
      <c r="B82" s="45"/>
      <c r="C82" s="46"/>
      <c r="D82" s="47"/>
      <c r="E82" s="67"/>
    </row>
    <row r="83" spans="1:5" ht="14.4" x14ac:dyDescent="0.3">
      <c r="A83" s="54" t="s">
        <v>37</v>
      </c>
      <c r="B83" s="49"/>
      <c r="C83" s="46"/>
      <c r="D83" s="47">
        <v>225</v>
      </c>
      <c r="E83" s="67">
        <v>68022</v>
      </c>
    </row>
    <row r="84" spans="1:5" ht="13.8" x14ac:dyDescent="0.25">
      <c r="A84" s="54" t="s">
        <v>38</v>
      </c>
      <c r="B84" s="47"/>
      <c r="C84" s="48"/>
      <c r="D84" s="47">
        <v>226</v>
      </c>
      <c r="E84" s="67">
        <v>50850</v>
      </c>
    </row>
    <row r="85" spans="1:5" ht="14.4" x14ac:dyDescent="0.3">
      <c r="A85" s="82"/>
      <c r="B85" s="84"/>
      <c r="C85" s="81">
        <v>7950101</v>
      </c>
      <c r="D85" s="81"/>
      <c r="E85" s="83">
        <f>E86</f>
        <v>0</v>
      </c>
    </row>
    <row r="86" spans="1:5" ht="14.4" x14ac:dyDescent="0.3">
      <c r="A86" s="54" t="s">
        <v>139</v>
      </c>
      <c r="B86" s="45"/>
      <c r="C86" s="46"/>
      <c r="D86" s="47">
        <v>300</v>
      </c>
      <c r="E86" s="66">
        <f>E89</f>
        <v>0</v>
      </c>
    </row>
    <row r="87" spans="1:5" ht="14.4" x14ac:dyDescent="0.3">
      <c r="A87" s="54" t="s">
        <v>1</v>
      </c>
      <c r="B87" s="45"/>
      <c r="C87" s="46"/>
      <c r="D87" s="47"/>
      <c r="E87" s="67"/>
    </row>
    <row r="88" spans="1:5" ht="14.4" x14ac:dyDescent="0.3">
      <c r="A88" s="54" t="s">
        <v>39</v>
      </c>
      <c r="B88" s="45"/>
      <c r="C88" s="46"/>
      <c r="D88" s="47">
        <v>310</v>
      </c>
      <c r="E88" s="67">
        <v>0</v>
      </c>
    </row>
    <row r="89" spans="1:5" ht="14.4" x14ac:dyDescent="0.3">
      <c r="A89" s="54" t="s">
        <v>40</v>
      </c>
      <c r="B89" s="45"/>
      <c r="C89" s="46"/>
      <c r="D89" s="47">
        <v>340</v>
      </c>
      <c r="E89" s="67">
        <v>0</v>
      </c>
    </row>
    <row r="90" spans="1:5" ht="44.4" customHeight="1" x14ac:dyDescent="0.25">
      <c r="A90" s="82" t="s">
        <v>137</v>
      </c>
      <c r="B90" s="80"/>
      <c r="C90" s="81">
        <v>4219901</v>
      </c>
      <c r="D90" s="81"/>
      <c r="E90" s="83">
        <f>E91</f>
        <v>0</v>
      </c>
    </row>
    <row r="91" spans="1:5" ht="14.4" x14ac:dyDescent="0.3">
      <c r="A91" s="54" t="s">
        <v>41</v>
      </c>
      <c r="B91" s="45"/>
      <c r="C91" s="46"/>
      <c r="D91" s="47">
        <v>220</v>
      </c>
      <c r="E91" s="66">
        <f>SUM(E93:E94)</f>
        <v>0</v>
      </c>
    </row>
    <row r="92" spans="1:5" ht="14.4" x14ac:dyDescent="0.3">
      <c r="A92" s="54" t="s">
        <v>1</v>
      </c>
      <c r="B92" s="45"/>
      <c r="D92" s="47"/>
      <c r="E92" s="67"/>
    </row>
    <row r="93" spans="1:5" ht="14.4" x14ac:dyDescent="0.3">
      <c r="A93" s="54"/>
      <c r="B93" s="45"/>
      <c r="C93" s="46"/>
      <c r="D93" s="47"/>
      <c r="E93" s="67"/>
    </row>
    <row r="94" spans="1:5" ht="14.4" x14ac:dyDescent="0.3">
      <c r="A94" s="54" t="s">
        <v>38</v>
      </c>
      <c r="B94" s="45"/>
      <c r="C94" s="46"/>
      <c r="D94" s="47">
        <v>226</v>
      </c>
      <c r="E94" s="67"/>
    </row>
    <row r="95" spans="1:5" ht="26.4" x14ac:dyDescent="0.25">
      <c r="A95" s="82" t="s">
        <v>157</v>
      </c>
      <c r="B95" s="85"/>
      <c r="C95" s="81">
        <v>3700000</v>
      </c>
      <c r="D95" s="81"/>
      <c r="E95" s="83">
        <f>E96+E99</f>
        <v>0</v>
      </c>
    </row>
    <row r="96" spans="1:5" ht="14.4" x14ac:dyDescent="0.3">
      <c r="A96" s="54" t="s">
        <v>41</v>
      </c>
      <c r="B96" s="49"/>
      <c r="C96" s="46"/>
      <c r="D96" s="47">
        <v>220</v>
      </c>
      <c r="E96" s="66">
        <f>SUM(E98)</f>
        <v>0</v>
      </c>
    </row>
    <row r="97" spans="1:5" ht="14.4" x14ac:dyDescent="0.3">
      <c r="A97" s="54" t="s">
        <v>1</v>
      </c>
      <c r="B97" s="45"/>
      <c r="C97" s="46"/>
      <c r="D97" s="47"/>
      <c r="E97" s="67"/>
    </row>
    <row r="98" spans="1:5" ht="14.4" x14ac:dyDescent="0.3">
      <c r="A98" s="54" t="s">
        <v>37</v>
      </c>
      <c r="B98" s="49"/>
      <c r="C98" s="46"/>
      <c r="D98" s="47">
        <v>225</v>
      </c>
      <c r="E98" s="67"/>
    </row>
    <row r="99" spans="1:5" ht="14.4" x14ac:dyDescent="0.3">
      <c r="A99" s="54" t="s">
        <v>139</v>
      </c>
      <c r="B99" s="45"/>
      <c r="C99" s="46"/>
      <c r="D99" s="47">
        <v>300</v>
      </c>
      <c r="E99" s="66">
        <f>E101</f>
        <v>0</v>
      </c>
    </row>
    <row r="100" spans="1:5" ht="14.4" x14ac:dyDescent="0.3">
      <c r="A100" s="54" t="s">
        <v>1</v>
      </c>
      <c r="B100" s="45"/>
      <c r="C100" s="46"/>
      <c r="D100" s="47"/>
      <c r="E100" s="67"/>
    </row>
    <row r="101" spans="1:5" ht="14.4" x14ac:dyDescent="0.3">
      <c r="A101" s="54" t="s">
        <v>39</v>
      </c>
      <c r="B101" s="45"/>
      <c r="C101" s="46"/>
      <c r="D101" s="47">
        <v>310</v>
      </c>
      <c r="E101" s="67"/>
    </row>
    <row r="102" spans="1:5" ht="52.8" x14ac:dyDescent="0.25">
      <c r="A102" s="82" t="s">
        <v>204</v>
      </c>
      <c r="B102" s="80"/>
      <c r="C102" s="81">
        <v>1211221140</v>
      </c>
      <c r="D102" s="81"/>
      <c r="E102" s="138">
        <f>E103</f>
        <v>758352</v>
      </c>
    </row>
    <row r="103" spans="1:5" ht="14.4" x14ac:dyDescent="0.3">
      <c r="A103" s="54" t="s">
        <v>41</v>
      </c>
      <c r="B103" s="45"/>
      <c r="C103" s="46"/>
      <c r="D103" s="47">
        <v>220</v>
      </c>
      <c r="E103" s="66">
        <f>E105</f>
        <v>758352</v>
      </c>
    </row>
    <row r="104" spans="1:5" ht="14.4" x14ac:dyDescent="0.3">
      <c r="A104" s="54" t="s">
        <v>1</v>
      </c>
      <c r="B104" s="45"/>
      <c r="C104" s="46"/>
      <c r="D104" s="47"/>
      <c r="E104" s="67"/>
    </row>
    <row r="105" spans="1:5" ht="14.4" x14ac:dyDescent="0.3">
      <c r="A105" s="54" t="s">
        <v>37</v>
      </c>
      <c r="B105" s="45"/>
      <c r="C105" s="46"/>
      <c r="D105" s="47">
        <v>225</v>
      </c>
      <c r="E105" s="67">
        <v>758352</v>
      </c>
    </row>
    <row r="106" spans="1:5" ht="26.4" x14ac:dyDescent="0.25">
      <c r="A106" s="86" t="s">
        <v>159</v>
      </c>
      <c r="B106" s="80"/>
      <c r="C106" s="81">
        <v>7953000</v>
      </c>
      <c r="D106" s="81"/>
      <c r="E106" s="83">
        <f>E107</f>
        <v>0</v>
      </c>
    </row>
    <row r="107" spans="1:5" ht="14.4" x14ac:dyDescent="0.3">
      <c r="A107" s="54" t="s">
        <v>41</v>
      </c>
      <c r="B107" s="45"/>
      <c r="C107" s="46"/>
      <c r="D107" s="47">
        <v>220</v>
      </c>
      <c r="E107" s="66">
        <f>SUM(E109:E109)</f>
        <v>0</v>
      </c>
    </row>
    <row r="108" spans="1:5" ht="14.4" x14ac:dyDescent="0.3">
      <c r="A108" s="54" t="s">
        <v>1</v>
      </c>
      <c r="B108" s="45"/>
      <c r="C108" s="46"/>
      <c r="D108" s="47"/>
      <c r="E108" s="67"/>
    </row>
    <row r="109" spans="1:5" ht="14.4" x14ac:dyDescent="0.3">
      <c r="A109" s="54" t="s">
        <v>38</v>
      </c>
      <c r="B109" s="45"/>
      <c r="C109" s="46"/>
      <c r="D109" s="47">
        <v>226</v>
      </c>
      <c r="E109" s="67"/>
    </row>
    <row r="110" spans="1:5" ht="39.6" x14ac:dyDescent="0.25">
      <c r="A110" s="86" t="s">
        <v>160</v>
      </c>
      <c r="B110" s="80"/>
      <c r="C110" s="81">
        <v>7956100</v>
      </c>
      <c r="D110" s="81"/>
      <c r="E110" s="83">
        <f>E111+E114</f>
        <v>0</v>
      </c>
    </row>
    <row r="111" spans="1:5" ht="14.4" x14ac:dyDescent="0.3">
      <c r="A111" s="54" t="s">
        <v>41</v>
      </c>
      <c r="B111" s="45"/>
      <c r="C111" s="46"/>
      <c r="D111" s="47">
        <v>220</v>
      </c>
      <c r="E111" s="66">
        <f>SUM(E113:E113)</f>
        <v>0</v>
      </c>
    </row>
    <row r="112" spans="1:5" ht="14.4" x14ac:dyDescent="0.3">
      <c r="A112" s="54" t="s">
        <v>1</v>
      </c>
      <c r="B112" s="45"/>
      <c r="C112" s="46"/>
      <c r="D112" s="47"/>
      <c r="E112" s="67"/>
    </row>
    <row r="113" spans="1:5" ht="14.4" x14ac:dyDescent="0.3">
      <c r="A113" s="54" t="s">
        <v>38</v>
      </c>
      <c r="B113" s="45"/>
      <c r="C113" s="46"/>
      <c r="D113" s="47">
        <v>226</v>
      </c>
      <c r="E113" s="67">
        <v>0</v>
      </c>
    </row>
    <row r="114" spans="1:5" ht="14.4" x14ac:dyDescent="0.3">
      <c r="A114" s="54" t="s">
        <v>139</v>
      </c>
      <c r="B114" s="45"/>
      <c r="C114" s="46"/>
      <c r="D114" s="47">
        <v>300</v>
      </c>
      <c r="E114" s="66">
        <f>E116</f>
        <v>0</v>
      </c>
    </row>
    <row r="115" spans="1:5" ht="14.4" x14ac:dyDescent="0.3">
      <c r="A115" s="54" t="s">
        <v>1</v>
      </c>
      <c r="B115" s="45"/>
      <c r="C115" s="46"/>
      <c r="D115" s="47"/>
      <c r="E115" s="67"/>
    </row>
    <row r="116" spans="1:5" ht="14.4" x14ac:dyDescent="0.3">
      <c r="A116" s="54" t="s">
        <v>39</v>
      </c>
      <c r="B116" s="45"/>
      <c r="C116" s="46"/>
      <c r="D116" s="47">
        <v>310</v>
      </c>
      <c r="E116" s="67"/>
    </row>
    <row r="117" spans="1:5" ht="26.4" x14ac:dyDescent="0.25">
      <c r="A117" s="86" t="s">
        <v>162</v>
      </c>
      <c r="B117" s="80"/>
      <c r="C117" s="81">
        <v>7956402</v>
      </c>
      <c r="D117" s="81"/>
      <c r="E117" s="83">
        <f>E118</f>
        <v>0</v>
      </c>
    </row>
    <row r="118" spans="1:5" ht="14.4" x14ac:dyDescent="0.3">
      <c r="A118" s="54" t="s">
        <v>139</v>
      </c>
      <c r="B118" s="45"/>
      <c r="C118" s="46"/>
      <c r="D118" s="47">
        <v>300</v>
      </c>
      <c r="E118" s="66">
        <f>SUM(E120:E120)</f>
        <v>0</v>
      </c>
    </row>
    <row r="119" spans="1:5" ht="14.4" x14ac:dyDescent="0.3">
      <c r="A119" s="54" t="s">
        <v>1</v>
      </c>
      <c r="B119" s="45"/>
      <c r="C119" s="46"/>
      <c r="D119" s="47"/>
      <c r="E119" s="67"/>
    </row>
    <row r="120" spans="1:5" ht="14.4" x14ac:dyDescent="0.3">
      <c r="A120" s="54" t="s">
        <v>40</v>
      </c>
      <c r="B120" s="45"/>
      <c r="C120" s="46"/>
      <c r="D120" s="47">
        <v>340</v>
      </c>
      <c r="E120" s="67"/>
    </row>
    <row r="121" spans="1:5" ht="13.8" x14ac:dyDescent="0.25">
      <c r="A121" s="86" t="s">
        <v>194</v>
      </c>
      <c r="B121" s="80"/>
      <c r="C121" s="81">
        <v>1210921100</v>
      </c>
      <c r="D121" s="81"/>
      <c r="E121" s="138">
        <f>E122+E125</f>
        <v>1390936</v>
      </c>
    </row>
    <row r="122" spans="1:5" ht="14.4" x14ac:dyDescent="0.3">
      <c r="A122" s="54" t="s">
        <v>41</v>
      </c>
      <c r="B122" s="45"/>
      <c r="C122" s="46"/>
      <c r="D122" s="47">
        <v>220</v>
      </c>
      <c r="E122" s="66">
        <f>SUM(E124:E124)</f>
        <v>1390936</v>
      </c>
    </row>
    <row r="123" spans="1:5" ht="14.4" x14ac:dyDescent="0.3">
      <c r="A123" s="54" t="s">
        <v>1</v>
      </c>
      <c r="B123" s="45"/>
      <c r="C123" s="46"/>
      <c r="D123" s="47"/>
      <c r="E123" s="67"/>
    </row>
    <row r="124" spans="1:5" ht="14.4" x14ac:dyDescent="0.3">
      <c r="A124" s="54" t="s">
        <v>38</v>
      </c>
      <c r="B124" s="45"/>
      <c r="C124" s="46"/>
      <c r="D124" s="47">
        <v>226</v>
      </c>
      <c r="E124" s="67">
        <v>1390936</v>
      </c>
    </row>
    <row r="125" spans="1:5" ht="14.4" x14ac:dyDescent="0.3">
      <c r="A125" s="54" t="s">
        <v>139</v>
      </c>
      <c r="B125" s="45"/>
      <c r="C125" s="46"/>
      <c r="D125" s="47">
        <v>300</v>
      </c>
      <c r="E125" s="66">
        <f>SUM(E127:E127)</f>
        <v>0</v>
      </c>
    </row>
    <row r="126" spans="1:5" ht="14.4" x14ac:dyDescent="0.3">
      <c r="A126" s="54" t="s">
        <v>1</v>
      </c>
      <c r="B126" s="45"/>
      <c r="C126" s="46"/>
      <c r="D126" s="47"/>
      <c r="E126" s="67"/>
    </row>
    <row r="127" spans="1:5" ht="14.4" x14ac:dyDescent="0.3">
      <c r="A127" s="54" t="s">
        <v>40</v>
      </c>
      <c r="B127" s="45"/>
      <c r="C127" s="46"/>
      <c r="D127" s="47">
        <v>340</v>
      </c>
      <c r="E127" s="67"/>
    </row>
    <row r="128" spans="1:5" ht="52.8" x14ac:dyDescent="0.25">
      <c r="A128" s="75" t="s">
        <v>187</v>
      </c>
      <c r="B128" s="76" t="s">
        <v>186</v>
      </c>
      <c r="C128" s="72"/>
      <c r="D128" s="76"/>
      <c r="E128" s="74">
        <f>E129</f>
        <v>0</v>
      </c>
    </row>
    <row r="129" spans="1:8" ht="43.95" customHeight="1" x14ac:dyDescent="0.25">
      <c r="A129" s="117" t="s">
        <v>137</v>
      </c>
      <c r="B129" s="122"/>
      <c r="C129" s="123">
        <v>4219901</v>
      </c>
      <c r="D129" s="123" t="s">
        <v>22</v>
      </c>
      <c r="E129" s="124">
        <f>E130</f>
        <v>0</v>
      </c>
      <c r="F129" s="70"/>
      <c r="G129" s="70"/>
      <c r="H129" s="70"/>
    </row>
    <row r="130" spans="1:8" ht="13.8" x14ac:dyDescent="0.25">
      <c r="A130" s="54" t="s">
        <v>41</v>
      </c>
      <c r="B130" s="41"/>
      <c r="C130" s="64"/>
      <c r="D130" s="47">
        <v>220</v>
      </c>
      <c r="E130" s="66">
        <f>E132+E133+E134</f>
        <v>0</v>
      </c>
      <c r="H130" s="70"/>
    </row>
    <row r="131" spans="1:8" ht="13.8" x14ac:dyDescent="0.25">
      <c r="A131" s="54" t="s">
        <v>1</v>
      </c>
      <c r="B131" s="41"/>
      <c r="C131" s="64"/>
      <c r="D131" s="47"/>
      <c r="E131" s="67"/>
    </row>
    <row r="132" spans="1:8" ht="13.8" x14ac:dyDescent="0.25">
      <c r="A132" s="54" t="s">
        <v>35</v>
      </c>
      <c r="B132" s="41"/>
      <c r="C132" s="64"/>
      <c r="D132" s="47">
        <v>223</v>
      </c>
      <c r="E132" s="67"/>
      <c r="F132" s="70"/>
      <c r="H132" s="70"/>
    </row>
    <row r="133" spans="1:8" ht="13.8" x14ac:dyDescent="0.25">
      <c r="A133" s="54" t="s">
        <v>37</v>
      </c>
      <c r="B133" s="41"/>
      <c r="C133" s="64"/>
      <c r="D133" s="47">
        <v>225</v>
      </c>
      <c r="E133" s="67"/>
      <c r="F133" s="70"/>
    </row>
    <row r="134" spans="1:8" ht="13.8" x14ac:dyDescent="0.25">
      <c r="A134" s="54" t="s">
        <v>38</v>
      </c>
      <c r="B134" s="41"/>
      <c r="C134" s="64"/>
      <c r="D134" s="47">
        <v>226</v>
      </c>
      <c r="E134" s="67"/>
      <c r="F134" s="70"/>
    </row>
    <row r="135" spans="1:8" ht="39.6" x14ac:dyDescent="0.25">
      <c r="A135" s="75" t="s">
        <v>185</v>
      </c>
      <c r="B135" s="76" t="s">
        <v>184</v>
      </c>
      <c r="C135" s="72"/>
      <c r="D135" s="76"/>
      <c r="E135" s="74">
        <f>E136+E144+E148+E140</f>
        <v>0</v>
      </c>
    </row>
    <row r="136" spans="1:8" ht="66" x14ac:dyDescent="0.25">
      <c r="A136" s="117" t="s">
        <v>158</v>
      </c>
      <c r="B136" s="118"/>
      <c r="C136" s="119">
        <v>7950600</v>
      </c>
      <c r="D136" s="119"/>
      <c r="E136" s="120">
        <f>E137</f>
        <v>0</v>
      </c>
    </row>
    <row r="137" spans="1:8" ht="14.4" x14ac:dyDescent="0.3">
      <c r="A137" s="54" t="s">
        <v>41</v>
      </c>
      <c r="B137" s="45"/>
      <c r="C137" s="46"/>
      <c r="D137" s="47">
        <v>220</v>
      </c>
      <c r="E137" s="66">
        <f>E139</f>
        <v>0</v>
      </c>
    </row>
    <row r="138" spans="1:8" ht="14.4" x14ac:dyDescent="0.3">
      <c r="A138" s="54" t="s">
        <v>1</v>
      </c>
      <c r="B138" s="45"/>
      <c r="C138" s="46"/>
      <c r="D138" s="47"/>
      <c r="E138" s="67"/>
    </row>
    <row r="139" spans="1:8" ht="14.4" x14ac:dyDescent="0.3">
      <c r="A139" s="54" t="s">
        <v>37</v>
      </c>
      <c r="B139" s="45"/>
      <c r="C139" s="46"/>
      <c r="D139" s="47">
        <v>225</v>
      </c>
      <c r="E139" s="67"/>
    </row>
    <row r="140" spans="1:8" ht="26.4" x14ac:dyDescent="0.25">
      <c r="A140" s="117" t="s">
        <v>162</v>
      </c>
      <c r="B140" s="80"/>
      <c r="C140" s="119">
        <v>7956402</v>
      </c>
      <c r="D140" s="81"/>
      <c r="E140" s="120">
        <f>E141</f>
        <v>0</v>
      </c>
    </row>
    <row r="141" spans="1:8" ht="14.4" x14ac:dyDescent="0.3">
      <c r="A141" s="54" t="s">
        <v>139</v>
      </c>
      <c r="B141" s="45"/>
      <c r="C141" s="46"/>
      <c r="D141" s="47">
        <v>300</v>
      </c>
      <c r="E141" s="66">
        <f>SUM(E143:E143)</f>
        <v>0</v>
      </c>
    </row>
    <row r="142" spans="1:8" ht="14.4" x14ac:dyDescent="0.3">
      <c r="A142" s="54" t="s">
        <v>1</v>
      </c>
      <c r="B142" s="45"/>
      <c r="C142" s="46"/>
      <c r="D142" s="47"/>
      <c r="E142" s="67"/>
    </row>
    <row r="143" spans="1:8" ht="14.4" x14ac:dyDescent="0.3">
      <c r="A143" s="54" t="s">
        <v>40</v>
      </c>
      <c r="B143" s="45"/>
      <c r="C143" s="46"/>
      <c r="D143" s="47">
        <v>340</v>
      </c>
      <c r="E143" s="67"/>
    </row>
    <row r="144" spans="1:8" ht="66" x14ac:dyDescent="0.25">
      <c r="A144" s="121" t="s">
        <v>163</v>
      </c>
      <c r="B144" s="118"/>
      <c r="C144" s="119">
        <v>7956403</v>
      </c>
      <c r="D144" s="119"/>
      <c r="E144" s="120">
        <f>E145</f>
        <v>0</v>
      </c>
    </row>
    <row r="145" spans="1:5" ht="14.4" x14ac:dyDescent="0.3">
      <c r="A145" s="54" t="s">
        <v>41</v>
      </c>
      <c r="B145" s="45"/>
      <c r="C145" s="46"/>
      <c r="D145" s="47">
        <v>220</v>
      </c>
      <c r="E145" s="66">
        <f>SUM(E147:E147)</f>
        <v>0</v>
      </c>
    </row>
    <row r="146" spans="1:5" ht="14.4" x14ac:dyDescent="0.3">
      <c r="A146" s="54" t="s">
        <v>1</v>
      </c>
      <c r="B146" s="45"/>
      <c r="C146" s="46"/>
      <c r="D146" s="47"/>
      <c r="E146" s="67"/>
    </row>
    <row r="147" spans="1:5" ht="14.4" x14ac:dyDescent="0.3">
      <c r="A147" s="54" t="s">
        <v>38</v>
      </c>
      <c r="B147" s="45"/>
      <c r="C147" s="46"/>
      <c r="D147" s="47">
        <v>226</v>
      </c>
      <c r="E147" s="67"/>
    </row>
    <row r="148" spans="1:5" ht="26.4" x14ac:dyDescent="0.25">
      <c r="A148" s="121" t="s">
        <v>159</v>
      </c>
      <c r="B148" s="118"/>
      <c r="C148" s="119">
        <v>7953000</v>
      </c>
      <c r="D148" s="119"/>
      <c r="E148" s="120">
        <f>E149</f>
        <v>0</v>
      </c>
    </row>
    <row r="149" spans="1:5" ht="14.4" x14ac:dyDescent="0.3">
      <c r="A149" s="54" t="s">
        <v>41</v>
      </c>
      <c r="B149" s="45"/>
      <c r="C149" s="46"/>
      <c r="D149" s="47">
        <v>220</v>
      </c>
      <c r="E149" s="66">
        <f>SUM(E151:E151)</f>
        <v>0</v>
      </c>
    </row>
    <row r="150" spans="1:5" ht="14.4" x14ac:dyDescent="0.3">
      <c r="A150" s="54" t="s">
        <v>1</v>
      </c>
      <c r="B150" s="45"/>
      <c r="C150" s="46"/>
      <c r="D150" s="47"/>
      <c r="E150" s="67"/>
    </row>
    <row r="151" spans="1:5" ht="14.4" x14ac:dyDescent="0.3">
      <c r="A151" s="54" t="s">
        <v>38</v>
      </c>
      <c r="B151" s="45"/>
      <c r="C151" s="46"/>
      <c r="D151" s="47">
        <v>226</v>
      </c>
      <c r="E151" s="67"/>
    </row>
    <row r="152" spans="1:5" s="104" customFormat="1" ht="26.4" x14ac:dyDescent="0.3">
      <c r="A152" s="75" t="s">
        <v>161</v>
      </c>
      <c r="B152" s="101" t="s">
        <v>141</v>
      </c>
      <c r="C152" s="102"/>
      <c r="D152" s="103"/>
      <c r="E152" s="105">
        <f>E153</f>
        <v>0</v>
      </c>
    </row>
    <row r="153" spans="1:5" ht="26.4" x14ac:dyDescent="0.25">
      <c r="A153" s="90" t="s">
        <v>142</v>
      </c>
      <c r="B153" s="91"/>
      <c r="C153" s="92">
        <v>5200900</v>
      </c>
      <c r="D153" s="92"/>
      <c r="E153" s="93">
        <f>E154</f>
        <v>0</v>
      </c>
    </row>
    <row r="154" spans="1:5" ht="14.4" x14ac:dyDescent="0.3">
      <c r="A154" s="54" t="s">
        <v>30</v>
      </c>
      <c r="B154" s="45"/>
      <c r="C154" s="46"/>
      <c r="D154" s="47">
        <v>210</v>
      </c>
      <c r="E154" s="66">
        <f>E156+E157</f>
        <v>0</v>
      </c>
    </row>
    <row r="155" spans="1:5" ht="14.4" x14ac:dyDescent="0.25">
      <c r="A155" s="54" t="s">
        <v>1</v>
      </c>
      <c r="B155" s="43"/>
      <c r="C155" s="43"/>
      <c r="D155" s="42"/>
      <c r="E155" s="67"/>
    </row>
    <row r="156" spans="1:5" ht="14.4" x14ac:dyDescent="0.3">
      <c r="A156" s="54" t="s">
        <v>31</v>
      </c>
      <c r="B156" s="45"/>
      <c r="C156" s="46"/>
      <c r="D156" s="47">
        <v>211</v>
      </c>
      <c r="E156" s="67">
        <v>0</v>
      </c>
    </row>
    <row r="157" spans="1:5" ht="14.4" x14ac:dyDescent="0.3">
      <c r="A157" s="54" t="s">
        <v>138</v>
      </c>
      <c r="B157" s="45"/>
      <c r="C157" s="46"/>
      <c r="D157" s="47">
        <v>213</v>
      </c>
      <c r="E157" s="67">
        <v>0</v>
      </c>
    </row>
    <row r="158" spans="1:5" s="104" customFormat="1" ht="26.4" x14ac:dyDescent="0.3">
      <c r="A158" s="75" t="s">
        <v>143</v>
      </c>
      <c r="B158" s="101" t="s">
        <v>144</v>
      </c>
      <c r="C158" s="102"/>
      <c r="D158" s="103"/>
      <c r="E158" s="105">
        <f>E159+E163</f>
        <v>0</v>
      </c>
    </row>
    <row r="159" spans="1:5" ht="145.19999999999999" x14ac:dyDescent="0.25">
      <c r="A159" s="87" t="s">
        <v>190</v>
      </c>
      <c r="B159" s="88"/>
      <c r="C159" s="89">
        <v>7137423</v>
      </c>
      <c r="D159" s="89"/>
      <c r="E159" s="79">
        <f>E160</f>
        <v>0</v>
      </c>
    </row>
    <row r="160" spans="1:5" ht="14.4" x14ac:dyDescent="0.3">
      <c r="A160" s="54" t="s">
        <v>58</v>
      </c>
      <c r="B160" s="45"/>
      <c r="C160" s="46"/>
      <c r="D160" s="47">
        <v>260</v>
      </c>
      <c r="E160" s="66">
        <f>E162</f>
        <v>0</v>
      </c>
    </row>
    <row r="161" spans="1:6" ht="14.4" x14ac:dyDescent="0.3">
      <c r="A161" s="54" t="s">
        <v>1</v>
      </c>
      <c r="B161" s="45"/>
      <c r="C161" s="46"/>
      <c r="D161" s="47"/>
      <c r="E161" s="67"/>
    </row>
    <row r="162" spans="1:6" ht="14.4" x14ac:dyDescent="0.3">
      <c r="A162" s="54" t="s">
        <v>59</v>
      </c>
      <c r="B162" s="45"/>
      <c r="C162" s="46"/>
      <c r="D162" s="47">
        <v>262</v>
      </c>
      <c r="E162" s="67"/>
    </row>
    <row r="163" spans="1:6" ht="56.4" customHeight="1" x14ac:dyDescent="0.25">
      <c r="A163" s="95" t="s">
        <v>179</v>
      </c>
      <c r="B163" s="77"/>
      <c r="C163" s="78">
        <v>5226101</v>
      </c>
      <c r="D163" s="78"/>
      <c r="E163" s="96">
        <f>E164+E167</f>
        <v>0</v>
      </c>
      <c r="F163" s="97"/>
    </row>
    <row r="164" spans="1:6" ht="14.4" x14ac:dyDescent="0.3">
      <c r="A164" s="54" t="s">
        <v>41</v>
      </c>
      <c r="B164" s="45"/>
      <c r="C164" s="46"/>
      <c r="D164" s="47">
        <v>220</v>
      </c>
      <c r="E164" s="66">
        <f>SUM(E166:E166)</f>
        <v>0</v>
      </c>
    </row>
    <row r="165" spans="1:6" ht="14.4" x14ac:dyDescent="0.3">
      <c r="A165" s="54" t="s">
        <v>1</v>
      </c>
      <c r="B165" s="45"/>
      <c r="C165" s="46"/>
      <c r="D165" s="47"/>
      <c r="E165" s="67"/>
    </row>
    <row r="166" spans="1:6" ht="14.4" x14ac:dyDescent="0.3">
      <c r="A166" s="54" t="s">
        <v>37</v>
      </c>
      <c r="B166" s="45"/>
      <c r="C166" s="46"/>
      <c r="D166" s="47">
        <v>225</v>
      </c>
      <c r="E166" s="67">
        <v>0</v>
      </c>
    </row>
    <row r="167" spans="1:6" ht="14.4" x14ac:dyDescent="0.3">
      <c r="A167" s="54" t="s">
        <v>139</v>
      </c>
      <c r="B167" s="45"/>
      <c r="C167" s="46"/>
      <c r="D167" s="47">
        <v>300</v>
      </c>
      <c r="E167" s="66"/>
    </row>
    <row r="168" spans="1:6" ht="14.4" x14ac:dyDescent="0.3">
      <c r="A168" s="54" t="s">
        <v>1</v>
      </c>
      <c r="B168" s="45"/>
      <c r="C168" s="46"/>
      <c r="D168" s="47"/>
      <c r="E168" s="67"/>
    </row>
    <row r="169" spans="1:6" ht="14.4" x14ac:dyDescent="0.3">
      <c r="A169" s="54" t="s">
        <v>39</v>
      </c>
      <c r="B169" s="45"/>
      <c r="C169" s="46"/>
      <c r="D169" s="47">
        <v>310</v>
      </c>
      <c r="E169" s="67"/>
    </row>
    <row r="170" spans="1:6" ht="69" x14ac:dyDescent="0.25">
      <c r="A170" s="52" t="s">
        <v>136</v>
      </c>
      <c r="B170" s="41" t="s">
        <v>145</v>
      </c>
      <c r="C170" s="43"/>
      <c r="D170" s="41"/>
      <c r="E170" s="66"/>
    </row>
    <row r="171" spans="1:6" ht="14.4" x14ac:dyDescent="0.3">
      <c r="A171" s="54" t="s">
        <v>30</v>
      </c>
      <c r="B171" s="45"/>
      <c r="C171" s="46"/>
      <c r="D171" s="47">
        <v>210</v>
      </c>
      <c r="E171" s="66"/>
    </row>
    <row r="172" spans="1:6" ht="14.4" x14ac:dyDescent="0.25">
      <c r="A172" s="54" t="s">
        <v>1</v>
      </c>
      <c r="B172" s="43"/>
      <c r="C172" s="43"/>
      <c r="D172" s="42"/>
      <c r="E172" s="67"/>
    </row>
    <row r="173" spans="1:6" ht="14.4" x14ac:dyDescent="0.3">
      <c r="A173" s="54" t="s">
        <v>31</v>
      </c>
      <c r="B173" s="45"/>
      <c r="C173" s="46"/>
      <c r="D173" s="47">
        <v>211</v>
      </c>
      <c r="E173" s="67"/>
    </row>
    <row r="174" spans="1:6" ht="14.4" x14ac:dyDescent="0.3">
      <c r="A174" s="55" t="s">
        <v>32</v>
      </c>
      <c r="B174" s="45"/>
      <c r="C174" s="46"/>
      <c r="D174" s="47">
        <v>212</v>
      </c>
      <c r="E174" s="67"/>
    </row>
    <row r="175" spans="1:6" ht="14.4" x14ac:dyDescent="0.3">
      <c r="A175" s="54" t="s">
        <v>138</v>
      </c>
      <c r="B175" s="45"/>
      <c r="C175" s="46"/>
      <c r="D175" s="47">
        <v>213</v>
      </c>
      <c r="E175" s="67"/>
    </row>
    <row r="176" spans="1:6" ht="14.4" x14ac:dyDescent="0.3">
      <c r="A176" s="54" t="s">
        <v>41</v>
      </c>
      <c r="B176" s="45"/>
      <c r="C176" s="46"/>
      <c r="D176" s="47">
        <v>220</v>
      </c>
      <c r="E176" s="66"/>
    </row>
    <row r="177" spans="1:5" ht="14.4" x14ac:dyDescent="0.3">
      <c r="A177" s="54" t="s">
        <v>1</v>
      </c>
      <c r="B177" s="45"/>
      <c r="C177" s="46"/>
      <c r="D177" s="47"/>
      <c r="E177" s="67"/>
    </row>
    <row r="178" spans="1:5" ht="14.4" x14ac:dyDescent="0.3">
      <c r="A178" s="54" t="s">
        <v>33</v>
      </c>
      <c r="B178" s="45"/>
      <c r="C178" s="46"/>
      <c r="D178" s="47">
        <v>221</v>
      </c>
      <c r="E178" s="67"/>
    </row>
    <row r="179" spans="1:5" ht="14.4" x14ac:dyDescent="0.3">
      <c r="A179" s="54" t="s">
        <v>34</v>
      </c>
      <c r="B179" s="45"/>
      <c r="C179" s="46"/>
      <c r="D179" s="47">
        <v>222</v>
      </c>
      <c r="E179" s="67"/>
    </row>
    <row r="180" spans="1:5" ht="14.4" x14ac:dyDescent="0.3">
      <c r="A180" s="54" t="s">
        <v>35</v>
      </c>
      <c r="B180" s="45"/>
      <c r="C180" s="46"/>
      <c r="D180" s="47">
        <v>223</v>
      </c>
      <c r="E180" s="67"/>
    </row>
    <row r="181" spans="1:5" ht="14.4" x14ac:dyDescent="0.3">
      <c r="A181" s="54" t="s">
        <v>36</v>
      </c>
      <c r="B181" s="45"/>
      <c r="C181" s="46"/>
      <c r="D181" s="47">
        <v>224</v>
      </c>
      <c r="E181" s="67"/>
    </row>
    <row r="182" spans="1:5" ht="14.4" x14ac:dyDescent="0.3">
      <c r="A182" s="54" t="s">
        <v>37</v>
      </c>
      <c r="B182" s="45"/>
      <c r="C182" s="46"/>
      <c r="D182" s="47">
        <v>225</v>
      </c>
      <c r="E182" s="67"/>
    </row>
    <row r="183" spans="1:5" ht="14.4" x14ac:dyDescent="0.3">
      <c r="A183" s="54" t="s">
        <v>38</v>
      </c>
      <c r="B183" s="45"/>
      <c r="C183" s="46"/>
      <c r="D183" s="47">
        <v>226</v>
      </c>
      <c r="E183" s="67"/>
    </row>
    <row r="184" spans="1:5" ht="14.4" x14ac:dyDescent="0.3">
      <c r="A184" s="54" t="s">
        <v>58</v>
      </c>
      <c r="B184" s="45"/>
      <c r="C184" s="46"/>
      <c r="D184" s="47">
        <v>260</v>
      </c>
      <c r="E184" s="66"/>
    </row>
    <row r="185" spans="1:5" ht="14.4" x14ac:dyDescent="0.3">
      <c r="A185" s="54" t="s">
        <v>1</v>
      </c>
      <c r="B185" s="45"/>
      <c r="C185" s="46"/>
      <c r="D185" s="47"/>
      <c r="E185" s="67"/>
    </row>
    <row r="186" spans="1:5" ht="14.4" x14ac:dyDescent="0.3">
      <c r="A186" s="54" t="s">
        <v>59</v>
      </c>
      <c r="B186" s="45"/>
      <c r="C186" s="46"/>
      <c r="D186" s="47">
        <v>262</v>
      </c>
      <c r="E186" s="67"/>
    </row>
    <row r="187" spans="1:5" ht="26.4" x14ac:dyDescent="0.3">
      <c r="A187" s="54" t="s">
        <v>95</v>
      </c>
      <c r="B187" s="45"/>
      <c r="C187" s="46"/>
      <c r="D187" s="47">
        <v>263</v>
      </c>
      <c r="E187" s="66"/>
    </row>
    <row r="188" spans="1:5" ht="14.4" x14ac:dyDescent="0.3">
      <c r="A188" s="54" t="s">
        <v>60</v>
      </c>
      <c r="B188" s="45"/>
      <c r="C188" s="46"/>
      <c r="D188" s="47">
        <v>290</v>
      </c>
      <c r="E188" s="67"/>
    </row>
    <row r="189" spans="1:5" ht="14.4" x14ac:dyDescent="0.3">
      <c r="A189" s="54" t="s">
        <v>139</v>
      </c>
      <c r="B189" s="45"/>
      <c r="C189" s="46"/>
      <c r="D189" s="47">
        <v>300</v>
      </c>
      <c r="E189" s="66"/>
    </row>
    <row r="190" spans="1:5" ht="14.4" x14ac:dyDescent="0.3">
      <c r="A190" s="54" t="s">
        <v>1</v>
      </c>
      <c r="B190" s="45"/>
      <c r="C190" s="46"/>
      <c r="D190" s="47"/>
      <c r="E190" s="67"/>
    </row>
    <row r="191" spans="1:5" ht="14.4" x14ac:dyDescent="0.3">
      <c r="A191" s="54" t="s">
        <v>39</v>
      </c>
      <c r="B191" s="45"/>
      <c r="C191" s="46"/>
      <c r="D191" s="47">
        <v>310</v>
      </c>
      <c r="E191" s="67"/>
    </row>
    <row r="192" spans="1:5" ht="14.4" x14ac:dyDescent="0.3">
      <c r="A192" s="54" t="s">
        <v>40</v>
      </c>
      <c r="B192" s="45"/>
      <c r="C192" s="46"/>
      <c r="D192" s="47">
        <v>340</v>
      </c>
      <c r="E192" s="67"/>
    </row>
    <row r="193" spans="1:8" s="104" customFormat="1" ht="26.4" x14ac:dyDescent="0.3">
      <c r="A193" s="75" t="s">
        <v>178</v>
      </c>
      <c r="B193" s="101" t="s">
        <v>177</v>
      </c>
      <c r="C193" s="102"/>
      <c r="D193" s="103"/>
      <c r="E193" s="105">
        <f>E198+E202</f>
        <v>437850</v>
      </c>
    </row>
    <row r="194" spans="1:8" ht="39.6" x14ac:dyDescent="0.25">
      <c r="A194" s="95" t="s">
        <v>176</v>
      </c>
      <c r="B194" s="77"/>
      <c r="C194" s="78">
        <v>5220301</v>
      </c>
      <c r="D194" s="78"/>
      <c r="E194" s="96">
        <f>E195</f>
        <v>0</v>
      </c>
      <c r="F194" s="97"/>
    </row>
    <row r="195" spans="1:8" ht="14.4" x14ac:dyDescent="0.3">
      <c r="A195" s="54" t="s">
        <v>41</v>
      </c>
      <c r="B195" s="45"/>
      <c r="C195" s="46"/>
      <c r="D195" s="47">
        <v>220</v>
      </c>
      <c r="E195" s="66">
        <f>SUM(E197:E197)</f>
        <v>0</v>
      </c>
    </row>
    <row r="196" spans="1:8" ht="14.4" x14ac:dyDescent="0.3">
      <c r="A196" s="54" t="s">
        <v>1</v>
      </c>
      <c r="B196" s="45"/>
      <c r="C196" s="46"/>
      <c r="D196" s="47"/>
      <c r="E196" s="67"/>
    </row>
    <row r="197" spans="1:8" ht="14.4" x14ac:dyDescent="0.3">
      <c r="A197" s="54" t="s">
        <v>38</v>
      </c>
      <c r="B197" s="45"/>
      <c r="C197" s="46"/>
      <c r="D197" s="47">
        <v>226</v>
      </c>
      <c r="E197" s="67"/>
    </row>
    <row r="198" spans="1:8" ht="26.4" x14ac:dyDescent="0.25">
      <c r="A198" s="95" t="s">
        <v>206</v>
      </c>
      <c r="B198" s="77"/>
      <c r="C198" s="78">
        <v>1211021120</v>
      </c>
      <c r="D198" s="78"/>
      <c r="E198" s="138">
        <f>E199</f>
        <v>210000</v>
      </c>
      <c r="F198" s="97"/>
    </row>
    <row r="199" spans="1:8" ht="14.4" x14ac:dyDescent="0.3">
      <c r="A199" s="54" t="s">
        <v>41</v>
      </c>
      <c r="B199" s="45"/>
      <c r="C199" s="46"/>
      <c r="D199" s="47">
        <v>220</v>
      </c>
      <c r="E199" s="66">
        <f>SUM(E201:E201)</f>
        <v>210000</v>
      </c>
    </row>
    <row r="200" spans="1:8" ht="14.4" x14ac:dyDescent="0.3">
      <c r="A200" s="54" t="s">
        <v>1</v>
      </c>
      <c r="B200" s="45"/>
      <c r="C200" s="46"/>
      <c r="D200" s="47"/>
      <c r="E200" s="67"/>
    </row>
    <row r="201" spans="1:8" ht="14.4" x14ac:dyDescent="0.3">
      <c r="A201" s="54" t="s">
        <v>38</v>
      </c>
      <c r="B201" s="45"/>
      <c r="C201" s="46"/>
      <c r="D201" s="47">
        <v>226</v>
      </c>
      <c r="E201" s="67">
        <v>210000</v>
      </c>
    </row>
    <row r="202" spans="1:8" ht="66" x14ac:dyDescent="0.25">
      <c r="A202" s="95" t="s">
        <v>205</v>
      </c>
      <c r="B202" s="77"/>
      <c r="C202" s="139">
        <v>1212076240</v>
      </c>
      <c r="D202" s="78"/>
      <c r="E202" s="138">
        <f>E203</f>
        <v>227850</v>
      </c>
      <c r="F202" s="97"/>
    </row>
    <row r="203" spans="1:8" ht="14.4" x14ac:dyDescent="0.3">
      <c r="A203" s="54" t="s">
        <v>30</v>
      </c>
      <c r="B203" s="45"/>
      <c r="C203" s="46"/>
      <c r="D203" s="47">
        <v>210</v>
      </c>
      <c r="E203" s="66">
        <f>SUM(E205:E206)</f>
        <v>227850</v>
      </c>
    </row>
    <row r="204" spans="1:8" ht="14.4" x14ac:dyDescent="0.3">
      <c r="A204" s="54" t="s">
        <v>1</v>
      </c>
      <c r="B204" s="45"/>
      <c r="C204" s="46"/>
      <c r="D204" s="47"/>
      <c r="E204" s="67"/>
    </row>
    <row r="205" spans="1:8" ht="14.4" x14ac:dyDescent="0.3">
      <c r="A205" s="54" t="s">
        <v>31</v>
      </c>
      <c r="B205" s="45"/>
      <c r="C205" s="46"/>
      <c r="D205" s="47">
        <v>211</v>
      </c>
      <c r="E205" s="67">
        <v>175000</v>
      </c>
    </row>
    <row r="206" spans="1:8" ht="14.4" x14ac:dyDescent="0.3">
      <c r="A206" s="54" t="s">
        <v>138</v>
      </c>
      <c r="B206" s="45"/>
      <c r="C206" s="46"/>
      <c r="D206" s="47">
        <v>213</v>
      </c>
      <c r="E206" s="67">
        <v>52850</v>
      </c>
    </row>
    <row r="207" spans="1:8" ht="14.4" x14ac:dyDescent="0.25">
      <c r="A207" s="98" t="s">
        <v>146</v>
      </c>
      <c r="B207" s="99" t="s">
        <v>147</v>
      </c>
      <c r="C207" s="94"/>
      <c r="D207" s="99"/>
      <c r="E207" s="100">
        <f>E212+E225+E208</f>
        <v>72672.649999999994</v>
      </c>
      <c r="F207" s="70"/>
    </row>
    <row r="208" spans="1:8" ht="27.6" x14ac:dyDescent="0.25">
      <c r="A208" s="52" t="s">
        <v>182</v>
      </c>
      <c r="B208" s="63"/>
      <c r="C208" s="63"/>
      <c r="D208" s="41"/>
      <c r="E208" s="112"/>
      <c r="G208" s="108"/>
      <c r="H208" s="106"/>
    </row>
    <row r="209" spans="1:5" ht="14.4" x14ac:dyDescent="0.3">
      <c r="A209" s="54" t="s">
        <v>30</v>
      </c>
      <c r="B209" s="45"/>
      <c r="C209" s="46"/>
      <c r="D209" s="47">
        <v>210</v>
      </c>
      <c r="E209" s="66"/>
    </row>
    <row r="210" spans="1:5" ht="14.4" x14ac:dyDescent="0.25">
      <c r="A210" s="54" t="s">
        <v>1</v>
      </c>
      <c r="B210" s="43"/>
      <c r="C210" s="43"/>
      <c r="D210" s="42"/>
      <c r="E210" s="67"/>
    </row>
    <row r="211" spans="1:5" ht="14.4" x14ac:dyDescent="0.3">
      <c r="A211" s="55" t="s">
        <v>32</v>
      </c>
      <c r="B211" s="45"/>
      <c r="C211" s="46"/>
      <c r="D211" s="47">
        <v>212</v>
      </c>
      <c r="E211" s="67"/>
    </row>
    <row r="212" spans="1:5" ht="14.4" x14ac:dyDescent="0.3">
      <c r="A212" s="54" t="s">
        <v>41</v>
      </c>
      <c r="B212" s="45"/>
      <c r="C212" s="46"/>
      <c r="D212" s="47">
        <v>220</v>
      </c>
      <c r="E212" s="66">
        <f>E218+E224+E219+E214</f>
        <v>72672.649999999994</v>
      </c>
    </row>
    <row r="213" spans="1:5" ht="14.4" x14ac:dyDescent="0.3">
      <c r="A213" s="54" t="s">
        <v>1</v>
      </c>
      <c r="B213" s="45"/>
      <c r="C213" s="46"/>
      <c r="D213" s="47"/>
      <c r="E213" s="67"/>
    </row>
    <row r="214" spans="1:5" ht="14.4" x14ac:dyDescent="0.3">
      <c r="A214" s="54" t="s">
        <v>33</v>
      </c>
      <c r="B214" s="45"/>
      <c r="C214" s="46"/>
      <c r="D214" s="47">
        <v>221</v>
      </c>
      <c r="E214" s="67">
        <v>31628.58</v>
      </c>
    </row>
    <row r="215" spans="1:5" ht="14.4" x14ac:dyDescent="0.3">
      <c r="A215" s="54" t="s">
        <v>34</v>
      </c>
      <c r="B215" s="45"/>
      <c r="C215" s="46"/>
      <c r="D215" s="47">
        <v>222</v>
      </c>
      <c r="E215" s="67"/>
    </row>
    <row r="216" spans="1:5" ht="14.4" x14ac:dyDescent="0.3">
      <c r="A216" s="54" t="s">
        <v>35</v>
      </c>
      <c r="B216" s="45"/>
      <c r="C216" s="46"/>
      <c r="D216" s="47">
        <v>223</v>
      </c>
      <c r="E216" s="67"/>
    </row>
    <row r="217" spans="1:5" ht="14.4" x14ac:dyDescent="0.3">
      <c r="A217" s="54" t="s">
        <v>36</v>
      </c>
      <c r="B217" s="45"/>
      <c r="C217" s="46"/>
      <c r="D217" s="47">
        <v>224</v>
      </c>
      <c r="E217" s="67"/>
    </row>
    <row r="218" spans="1:5" ht="14.4" x14ac:dyDescent="0.3">
      <c r="A218" s="54" t="s">
        <v>37</v>
      </c>
      <c r="B218" s="45"/>
      <c r="C218" s="46"/>
      <c r="D218" s="47">
        <v>225</v>
      </c>
      <c r="E218" s="67">
        <v>10180.07</v>
      </c>
    </row>
    <row r="219" spans="1:5" ht="14.4" x14ac:dyDescent="0.3">
      <c r="A219" s="54" t="s">
        <v>38</v>
      </c>
      <c r="B219" s="45"/>
      <c r="C219" s="46"/>
      <c r="D219" s="47">
        <v>226</v>
      </c>
      <c r="E219" s="67">
        <v>29664</v>
      </c>
    </row>
    <row r="220" spans="1:5" ht="14.4" x14ac:dyDescent="0.3">
      <c r="A220" s="54" t="s">
        <v>58</v>
      </c>
      <c r="B220" s="45"/>
      <c r="C220" s="46"/>
      <c r="D220" s="47">
        <v>260</v>
      </c>
      <c r="E220" s="66"/>
    </row>
    <row r="221" spans="1:5" ht="14.4" x14ac:dyDescent="0.3">
      <c r="A221" s="54" t="s">
        <v>1</v>
      </c>
      <c r="B221" s="45"/>
      <c r="C221" s="46"/>
      <c r="D221" s="47"/>
      <c r="E221" s="67"/>
    </row>
    <row r="222" spans="1:5" ht="14.4" x14ac:dyDescent="0.3">
      <c r="A222" s="54" t="s">
        <v>59</v>
      </c>
      <c r="B222" s="45"/>
      <c r="C222" s="46"/>
      <c r="D222" s="47">
        <v>262</v>
      </c>
      <c r="E222" s="67"/>
    </row>
    <row r="223" spans="1:5" ht="26.4" x14ac:dyDescent="0.3">
      <c r="A223" s="54" t="s">
        <v>95</v>
      </c>
      <c r="B223" s="45"/>
      <c r="C223" s="46"/>
      <c r="D223" s="47">
        <v>263</v>
      </c>
      <c r="E223" s="66"/>
    </row>
    <row r="224" spans="1:5" ht="14.4" x14ac:dyDescent="0.3">
      <c r="A224" s="54" t="s">
        <v>60</v>
      </c>
      <c r="B224" s="45"/>
      <c r="C224" s="46"/>
      <c r="D224" s="47">
        <v>290</v>
      </c>
      <c r="E224" s="67">
        <v>1200</v>
      </c>
    </row>
    <row r="225" spans="1:8" ht="14.4" x14ac:dyDescent="0.3">
      <c r="A225" s="54" t="s">
        <v>139</v>
      </c>
      <c r="B225" s="45"/>
      <c r="C225" s="46"/>
      <c r="D225" s="47">
        <v>300</v>
      </c>
      <c r="E225" s="66">
        <f>E227+E228</f>
        <v>0</v>
      </c>
    </row>
    <row r="226" spans="1:8" ht="14.4" x14ac:dyDescent="0.3">
      <c r="A226" s="54" t="s">
        <v>1</v>
      </c>
      <c r="B226" s="45"/>
      <c r="C226" s="46"/>
      <c r="D226" s="47"/>
      <c r="E226" s="67"/>
    </row>
    <row r="227" spans="1:8" ht="14.4" x14ac:dyDescent="0.3">
      <c r="A227" s="54" t="s">
        <v>39</v>
      </c>
      <c r="B227" s="45"/>
      <c r="C227" s="46"/>
      <c r="D227" s="47">
        <v>310</v>
      </c>
      <c r="E227" s="67"/>
    </row>
    <row r="228" spans="1:8" ht="14.4" x14ac:dyDescent="0.3">
      <c r="A228" s="54" t="s">
        <v>40</v>
      </c>
      <c r="B228" s="45"/>
      <c r="C228" s="46"/>
      <c r="D228" s="47">
        <v>340</v>
      </c>
      <c r="E228" s="67"/>
    </row>
    <row r="229" spans="1:8" ht="14.4" x14ac:dyDescent="0.25">
      <c r="A229" s="98" t="s">
        <v>180</v>
      </c>
      <c r="B229" s="99" t="s">
        <v>145</v>
      </c>
      <c r="C229" s="94"/>
      <c r="D229" s="99"/>
      <c r="E229" s="100">
        <f>E235+E248+E231+E230</f>
        <v>2464458.13</v>
      </c>
      <c r="F229" s="70"/>
      <c r="G229" s="70"/>
    </row>
    <row r="230" spans="1:8" ht="14.4" x14ac:dyDescent="0.25">
      <c r="A230" s="52" t="s">
        <v>183</v>
      </c>
      <c r="B230" s="63"/>
      <c r="C230" s="63"/>
      <c r="D230" s="41"/>
      <c r="E230" s="112">
        <v>0</v>
      </c>
      <c r="F230" s="70"/>
      <c r="G230" s="108"/>
      <c r="H230" s="106"/>
    </row>
    <row r="231" spans="1:8" ht="14.4" x14ac:dyDescent="0.3">
      <c r="A231" s="54" t="s">
        <v>30</v>
      </c>
      <c r="B231" s="45"/>
      <c r="C231" s="46"/>
      <c r="D231" s="47">
        <v>210</v>
      </c>
      <c r="E231" s="66">
        <f>E233+E234</f>
        <v>1087515</v>
      </c>
      <c r="F231" s="70"/>
    </row>
    <row r="232" spans="1:8" ht="14.4" x14ac:dyDescent="0.25">
      <c r="A232" s="54" t="s">
        <v>1</v>
      </c>
      <c r="B232" s="63"/>
      <c r="C232" s="63"/>
      <c r="D232" s="42"/>
      <c r="E232" s="67"/>
    </row>
    <row r="233" spans="1:8" ht="14.4" x14ac:dyDescent="0.3">
      <c r="A233" s="54" t="s">
        <v>31</v>
      </c>
      <c r="B233" s="45"/>
      <c r="C233" s="46"/>
      <c r="D233" s="47">
        <v>211</v>
      </c>
      <c r="E233" s="67">
        <v>835265</v>
      </c>
    </row>
    <row r="234" spans="1:8" ht="14.4" x14ac:dyDescent="0.3">
      <c r="A234" s="54" t="s">
        <v>138</v>
      </c>
      <c r="B234" s="45"/>
      <c r="C234" s="46"/>
      <c r="D234" s="47">
        <v>213</v>
      </c>
      <c r="E234" s="67">
        <v>252250</v>
      </c>
    </row>
    <row r="235" spans="1:8" ht="14.4" x14ac:dyDescent="0.3">
      <c r="A235" s="54" t="s">
        <v>41</v>
      </c>
      <c r="B235" s="45"/>
      <c r="C235" s="46"/>
      <c r="D235" s="47">
        <v>220</v>
      </c>
      <c r="E235" s="66">
        <f>E239+E241+E242</f>
        <v>1267177.4100000001</v>
      </c>
    </row>
    <row r="236" spans="1:8" ht="14.4" x14ac:dyDescent="0.3">
      <c r="A236" s="54" t="s">
        <v>1</v>
      </c>
      <c r="B236" s="45"/>
      <c r="C236" s="46"/>
      <c r="D236" s="47"/>
      <c r="E236" s="67"/>
    </row>
    <row r="237" spans="1:8" ht="14.4" x14ac:dyDescent="0.3">
      <c r="A237" s="54" t="s">
        <v>33</v>
      </c>
      <c r="B237" s="45"/>
      <c r="C237" s="46"/>
      <c r="D237" s="47">
        <v>221</v>
      </c>
      <c r="E237" s="67"/>
    </row>
    <row r="238" spans="1:8" ht="14.4" x14ac:dyDescent="0.3">
      <c r="A238" s="54" t="s">
        <v>34</v>
      </c>
      <c r="B238" s="45"/>
      <c r="C238" s="46"/>
      <c r="D238" s="47">
        <v>222</v>
      </c>
      <c r="E238" s="67"/>
    </row>
    <row r="239" spans="1:8" ht="14.4" x14ac:dyDescent="0.3">
      <c r="A239" s="54" t="s">
        <v>35</v>
      </c>
      <c r="B239" s="45"/>
      <c r="C239" s="46"/>
      <c r="D239" s="47">
        <v>223</v>
      </c>
      <c r="E239" s="67">
        <f>1319.28+1031608.13</f>
        <v>1032927.41</v>
      </c>
    </row>
    <row r="240" spans="1:8" ht="14.4" x14ac:dyDescent="0.3">
      <c r="A240" s="54" t="s">
        <v>36</v>
      </c>
      <c r="B240" s="45"/>
      <c r="C240" s="46"/>
      <c r="D240" s="47">
        <v>224</v>
      </c>
      <c r="E240" s="67"/>
    </row>
    <row r="241" spans="1:8" ht="14.4" x14ac:dyDescent="0.3">
      <c r="A241" s="54" t="s">
        <v>37</v>
      </c>
      <c r="B241" s="45"/>
      <c r="C241" s="46"/>
      <c r="D241" s="47">
        <v>225</v>
      </c>
      <c r="E241" s="67">
        <v>40000</v>
      </c>
    </row>
    <row r="242" spans="1:8" ht="14.4" x14ac:dyDescent="0.3">
      <c r="A242" s="54" t="s">
        <v>38</v>
      </c>
      <c r="B242" s="45"/>
      <c r="C242" s="46"/>
      <c r="D242" s="47">
        <v>226</v>
      </c>
      <c r="E242" s="66">
        <v>194250</v>
      </c>
    </row>
    <row r="243" spans="1:8" ht="14.4" x14ac:dyDescent="0.3">
      <c r="A243" s="54" t="s">
        <v>1</v>
      </c>
      <c r="B243" s="45"/>
      <c r="C243" s="46"/>
      <c r="D243" s="47"/>
      <c r="E243" s="67"/>
    </row>
    <row r="244" spans="1:8" ht="14.4" x14ac:dyDescent="0.3">
      <c r="A244" s="54" t="s">
        <v>59</v>
      </c>
      <c r="B244" s="45"/>
      <c r="C244" s="46"/>
      <c r="D244" s="47">
        <v>262</v>
      </c>
      <c r="E244" s="67"/>
    </row>
    <row r="245" spans="1:8" ht="26.4" x14ac:dyDescent="0.3">
      <c r="A245" s="54" t="s">
        <v>95</v>
      </c>
      <c r="B245" s="45"/>
      <c r="C245" s="46"/>
      <c r="D245" s="47">
        <v>263</v>
      </c>
      <c r="E245" s="66"/>
    </row>
    <row r="246" spans="1:8" ht="13.8" x14ac:dyDescent="0.25">
      <c r="A246" s="54" t="s">
        <v>35</v>
      </c>
      <c r="B246" s="41"/>
      <c r="C246" s="64"/>
      <c r="D246" s="47">
        <v>223</v>
      </c>
      <c r="E246" s="67"/>
      <c r="H246" s="70"/>
    </row>
    <row r="247" spans="1:8" ht="14.4" x14ac:dyDescent="0.3">
      <c r="A247" s="54" t="s">
        <v>60</v>
      </c>
      <c r="B247" s="45"/>
      <c r="C247" s="46"/>
      <c r="D247" s="47">
        <v>290</v>
      </c>
      <c r="E247" s="67"/>
    </row>
    <row r="248" spans="1:8" ht="14.4" x14ac:dyDescent="0.3">
      <c r="A248" s="54" t="s">
        <v>139</v>
      </c>
      <c r="B248" s="45"/>
      <c r="C248" s="46"/>
      <c r="D248" s="47">
        <v>300</v>
      </c>
      <c r="E248" s="66">
        <f>E250</f>
        <v>109765.72</v>
      </c>
    </row>
    <row r="249" spans="1:8" ht="14.4" x14ac:dyDescent="0.3">
      <c r="A249" s="54" t="s">
        <v>1</v>
      </c>
      <c r="B249" s="45"/>
      <c r="C249" s="46"/>
      <c r="D249" s="47"/>
      <c r="E249" s="67"/>
    </row>
    <row r="250" spans="1:8" ht="14.4" x14ac:dyDescent="0.3">
      <c r="A250" s="54" t="s">
        <v>40</v>
      </c>
      <c r="B250" s="45"/>
      <c r="C250" s="46"/>
      <c r="D250" s="47">
        <v>340</v>
      </c>
      <c r="E250" s="67">
        <v>109765.72</v>
      </c>
    </row>
    <row r="251" spans="1:8" ht="14.4" x14ac:dyDescent="0.3">
      <c r="A251" s="54" t="s">
        <v>148</v>
      </c>
      <c r="B251" s="45"/>
      <c r="C251" s="46"/>
      <c r="D251" s="47">
        <v>500</v>
      </c>
      <c r="E251" s="67"/>
    </row>
    <row r="252" spans="1:8" ht="14.4" x14ac:dyDescent="0.3">
      <c r="A252" s="54" t="s">
        <v>1</v>
      </c>
      <c r="B252" s="45"/>
      <c r="C252" s="46"/>
      <c r="D252" s="47"/>
      <c r="E252" s="67"/>
    </row>
    <row r="253" spans="1:8" ht="26.4" x14ac:dyDescent="0.3">
      <c r="A253" s="54" t="s">
        <v>129</v>
      </c>
      <c r="B253" s="45"/>
      <c r="C253" s="46"/>
      <c r="D253" s="47">
        <v>520</v>
      </c>
      <c r="E253" s="67"/>
    </row>
    <row r="254" spans="1:8" ht="14.4" x14ac:dyDescent="0.3">
      <c r="A254" s="54" t="s">
        <v>104</v>
      </c>
      <c r="B254" s="45"/>
      <c r="C254" s="46"/>
      <c r="D254" s="47">
        <v>530</v>
      </c>
      <c r="E254" s="67"/>
    </row>
    <row r="255" spans="1:8" ht="14.4" x14ac:dyDescent="0.25">
      <c r="A255" s="56" t="s">
        <v>25</v>
      </c>
      <c r="B255" s="43"/>
      <c r="C255" s="43"/>
      <c r="D255" s="44"/>
      <c r="E255" s="67"/>
    </row>
    <row r="256" spans="1:8" ht="15" thickBot="1" x14ac:dyDescent="0.3">
      <c r="A256" s="57" t="s">
        <v>26</v>
      </c>
      <c r="B256" s="58"/>
      <c r="C256" s="58"/>
      <c r="D256" s="59" t="s">
        <v>22</v>
      </c>
      <c r="E256" s="68"/>
    </row>
    <row r="258" spans="1:43" ht="13.8" x14ac:dyDescent="0.25">
      <c r="A258" s="208" t="s">
        <v>149</v>
      </c>
      <c r="B258" s="208"/>
      <c r="C258" s="208"/>
      <c r="D258" s="208"/>
      <c r="E258" s="208"/>
      <c r="F258" s="208"/>
      <c r="G258" s="208"/>
      <c r="H258" s="208"/>
      <c r="I258" s="208"/>
      <c r="J258" s="208"/>
      <c r="K258" s="208"/>
      <c r="L258" s="208"/>
      <c r="M258" s="208"/>
      <c r="N258" s="208"/>
      <c r="O258" s="208"/>
      <c r="P258" s="208"/>
      <c r="Q258" s="208"/>
      <c r="R258" s="208"/>
      <c r="S258" s="208"/>
      <c r="T258" s="208"/>
      <c r="U258" s="208"/>
      <c r="V258" s="208"/>
      <c r="W258" s="208"/>
      <c r="X258" s="208"/>
      <c r="Y258" s="208"/>
      <c r="Z258" s="208"/>
      <c r="AA258" s="208"/>
      <c r="AB258" s="208"/>
      <c r="AC258" s="208"/>
      <c r="AD258" s="208"/>
      <c r="AE258" s="208"/>
      <c r="AF258" s="208"/>
      <c r="AG258" s="208"/>
      <c r="AH258" s="208"/>
      <c r="AI258" s="208"/>
      <c r="AJ258" s="208"/>
      <c r="AK258" s="208"/>
      <c r="AL258" s="208"/>
      <c r="AM258" s="208"/>
      <c r="AN258" s="208"/>
    </row>
    <row r="259" spans="1:43" ht="13.8" x14ac:dyDescent="0.25">
      <c r="A259" s="109" t="s">
        <v>150</v>
      </c>
      <c r="B259" s="110"/>
      <c r="C259" s="110"/>
      <c r="D259" s="109" t="s">
        <v>164</v>
      </c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</row>
    <row r="260" spans="1:43" ht="14.4" x14ac:dyDescent="0.3">
      <c r="A260" s="109" t="s">
        <v>151</v>
      </c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</row>
    <row r="261" spans="1:43" ht="14.4" x14ac:dyDescent="0.3">
      <c r="A261" s="60"/>
      <c r="B261" s="60"/>
      <c r="C261" s="60"/>
      <c r="D261" s="60"/>
      <c r="E261" s="69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</row>
    <row r="262" spans="1:43" ht="13.8" x14ac:dyDescent="0.25">
      <c r="A262" s="208" t="s">
        <v>152</v>
      </c>
      <c r="B262" s="208"/>
      <c r="C262" s="208"/>
      <c r="D262" s="208"/>
      <c r="E262" s="208"/>
      <c r="F262" s="208"/>
      <c r="G262" s="208"/>
      <c r="H262" s="208"/>
      <c r="I262" s="208"/>
      <c r="J262" s="208"/>
      <c r="K262" s="208"/>
      <c r="L262" s="208"/>
      <c r="M262" s="208"/>
      <c r="N262" s="208"/>
      <c r="O262" s="208"/>
      <c r="P262" s="208"/>
      <c r="Q262" s="208"/>
      <c r="R262" s="208"/>
      <c r="S262" s="208"/>
      <c r="T262" s="208"/>
      <c r="U262" s="208"/>
      <c r="V262" s="208"/>
      <c r="W262" s="208"/>
      <c r="X262" s="208"/>
      <c r="Y262" s="208"/>
      <c r="Z262" s="208"/>
      <c r="AA262" s="208"/>
      <c r="AB262" s="208"/>
      <c r="AC262" s="208"/>
      <c r="AD262" s="208"/>
      <c r="AE262" s="208"/>
      <c r="AF262" s="208"/>
      <c r="AG262" s="208"/>
      <c r="AH262" s="208"/>
      <c r="AI262" s="208"/>
      <c r="AJ262" s="208"/>
      <c r="AK262" s="208"/>
      <c r="AL262" s="208"/>
      <c r="AM262" s="208"/>
      <c r="AN262" s="208"/>
      <c r="AO262" s="208"/>
      <c r="AP262" s="208"/>
      <c r="AQ262" s="208"/>
    </row>
    <row r="263" spans="1:43" ht="13.8" x14ac:dyDescent="0.25">
      <c r="A263" s="109" t="s">
        <v>153</v>
      </c>
      <c r="B263" s="110"/>
      <c r="C263" s="110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</row>
    <row r="264" spans="1:43" ht="14.4" x14ac:dyDescent="0.3">
      <c r="A264" s="208" t="s">
        <v>154</v>
      </c>
      <c r="B264" s="208"/>
      <c r="C264" s="208"/>
      <c r="D264" s="208"/>
      <c r="E264" s="208"/>
      <c r="F264" s="208"/>
      <c r="G264" s="208"/>
      <c r="H264" s="208"/>
      <c r="I264" s="208"/>
      <c r="J264" s="208"/>
      <c r="K264" s="208"/>
      <c r="L264" s="208"/>
      <c r="M264" s="208"/>
      <c r="N264" s="208"/>
      <c r="O264" s="208"/>
      <c r="P264" s="208"/>
      <c r="Q264" s="208"/>
      <c r="R264" s="208"/>
      <c r="S264" s="208"/>
      <c r="T264" s="208"/>
      <c r="U264" s="208"/>
      <c r="V264" s="208"/>
      <c r="W264" s="208"/>
      <c r="X264" s="208"/>
      <c r="Y264" s="208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</row>
    <row r="265" spans="1:43" ht="14.4" x14ac:dyDescent="0.3">
      <c r="A265" s="60"/>
      <c r="B265" s="60"/>
      <c r="C265" s="60"/>
      <c r="D265" s="60"/>
      <c r="E265" s="69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</row>
    <row r="266" spans="1:43" ht="13.8" x14ac:dyDescent="0.25">
      <c r="A266" s="208" t="s">
        <v>155</v>
      </c>
      <c r="B266" s="208"/>
      <c r="C266" s="208"/>
      <c r="D266" s="208"/>
      <c r="E266" s="208"/>
      <c r="F266" s="208"/>
      <c r="G266" s="208"/>
      <c r="H266" s="208"/>
      <c r="I266" s="208"/>
      <c r="J266" s="208"/>
      <c r="K266" s="208"/>
      <c r="L266" s="208"/>
      <c r="M266" s="208"/>
      <c r="N266" s="208"/>
      <c r="O266" s="208"/>
      <c r="P266" s="208"/>
      <c r="Q266" s="208"/>
      <c r="R266" s="208"/>
      <c r="S266" s="208"/>
      <c r="T266" s="208"/>
      <c r="U266" s="208"/>
      <c r="V266" s="208"/>
      <c r="W266" s="208"/>
      <c r="X266" s="208"/>
      <c r="Y266" s="208"/>
      <c r="Z266" s="208"/>
      <c r="AA266" s="208"/>
      <c r="AB266" s="208"/>
      <c r="AC266" s="208"/>
      <c r="AD266" s="208"/>
      <c r="AE266" s="208"/>
      <c r="AF266" s="208"/>
      <c r="AG266" s="208"/>
      <c r="AH266" s="208"/>
      <c r="AI266" s="208"/>
      <c r="AJ266" s="208"/>
      <c r="AK266" s="208"/>
      <c r="AL266" s="208"/>
      <c r="AM266" s="208"/>
      <c r="AN266" s="208"/>
      <c r="AO266" s="208"/>
      <c r="AP266" s="208"/>
    </row>
    <row r="267" spans="1:43" ht="13.8" x14ac:dyDescent="0.25">
      <c r="A267" s="109" t="s">
        <v>150</v>
      </c>
      <c r="B267" s="110"/>
      <c r="C267" s="110"/>
      <c r="D267" s="109" t="s">
        <v>210</v>
      </c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</row>
    <row r="268" spans="1:43" ht="14.4" x14ac:dyDescent="0.3">
      <c r="A268" s="60"/>
      <c r="B268" s="60"/>
      <c r="C268" s="60"/>
      <c r="D268" s="60"/>
      <c r="E268" s="69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</row>
    <row r="269" spans="1:43" ht="14.4" x14ac:dyDescent="0.3">
      <c r="A269" s="60"/>
      <c r="B269" s="60"/>
      <c r="C269" s="60"/>
      <c r="D269" s="60"/>
      <c r="E269" s="69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</row>
    <row r="270" spans="1:43" ht="14.4" x14ac:dyDescent="0.3">
      <c r="A270" s="109" t="s">
        <v>156</v>
      </c>
      <c r="B270" s="110"/>
      <c r="C270" s="110"/>
      <c r="D270" s="109" t="str">
        <f>D267</f>
        <v>Ю.В.Долматова</v>
      </c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</row>
    <row r="271" spans="1:43" ht="14.4" x14ac:dyDescent="0.3">
      <c r="A271" s="60"/>
      <c r="B271" s="60"/>
      <c r="C271" s="60"/>
      <c r="D271" s="60"/>
      <c r="E271" s="69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</row>
    <row r="272" spans="1:43" ht="14.4" x14ac:dyDescent="0.3">
      <c r="A272" s="208" t="s">
        <v>165</v>
      </c>
      <c r="B272" s="208"/>
      <c r="C272" s="208"/>
      <c r="D272" s="208"/>
      <c r="E272" s="208"/>
      <c r="F272" s="6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60"/>
      <c r="AK272" s="60"/>
      <c r="AL272" s="60"/>
      <c r="AM272" s="60"/>
    </row>
    <row r="273" spans="1:39" ht="14.4" x14ac:dyDescent="0.3">
      <c r="A273" s="60"/>
      <c r="B273" s="60"/>
      <c r="C273" s="60"/>
      <c r="D273" s="60"/>
      <c r="E273" s="69"/>
      <c r="F273" s="60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0"/>
      <c r="AK273" s="60"/>
      <c r="AL273" s="60"/>
      <c r="AM273" s="60"/>
    </row>
    <row r="274" spans="1:39" ht="15" thickBot="1" x14ac:dyDescent="0.35">
      <c r="A274" s="60" t="s">
        <v>166</v>
      </c>
      <c r="B274" s="11"/>
      <c r="C274" s="209"/>
      <c r="D274" s="209"/>
      <c r="E274" s="209"/>
      <c r="F274" s="62"/>
      <c r="G274" s="207"/>
      <c r="H274" s="207"/>
      <c r="I274" s="61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164">
        <v>20</v>
      </c>
      <c r="AC274" s="164"/>
      <c r="AD274" s="164"/>
      <c r="AE274" s="164"/>
      <c r="AF274" s="207"/>
      <c r="AG274" s="207"/>
      <c r="AH274" s="207"/>
      <c r="AI274" s="207"/>
      <c r="AJ274" s="208" t="s">
        <v>3</v>
      </c>
      <c r="AK274" s="208"/>
      <c r="AL274" s="208"/>
      <c r="AM274" s="208"/>
    </row>
  </sheetData>
  <mergeCells count="21">
    <mergeCell ref="AB274:AE274"/>
    <mergeCell ref="AF274:AI274"/>
    <mergeCell ref="A258:AN258"/>
    <mergeCell ref="A262:AQ262"/>
    <mergeCell ref="A264:Y264"/>
    <mergeCell ref="AJ274:AM274"/>
    <mergeCell ref="C274:E274"/>
    <mergeCell ref="A266:AP266"/>
    <mergeCell ref="A272:E272"/>
    <mergeCell ref="G272:AI272"/>
    <mergeCell ref="G274:H274"/>
    <mergeCell ref="J274:AA274"/>
    <mergeCell ref="A1:C1"/>
    <mergeCell ref="A2:C2"/>
    <mergeCell ref="D1:D2"/>
    <mergeCell ref="E1:E2"/>
    <mergeCell ref="A72:A73"/>
    <mergeCell ref="B72:B73"/>
    <mergeCell ref="C72:C73"/>
    <mergeCell ref="D72:D73"/>
    <mergeCell ref="E72:E73"/>
  </mergeCells>
  <pageMargins left="0.45" right="0" top="0.17" bottom="0.19" header="0.16" footer="0.16"/>
  <pageSetup paperSize="9" scale="89" orientation="portrait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стр.2_3</vt:lpstr>
      <vt:lpstr>стр.4-7</vt:lpstr>
      <vt:lpstr>стр.2_3!Заголовки_для_печати</vt:lpstr>
      <vt:lpstr>стр.2_3!Область_печати</vt:lpstr>
      <vt:lpstr>'стр.4-7'!Область_печати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Соколовская</cp:lastModifiedBy>
  <cp:lastPrinted>2017-02-28T13:11:03Z</cp:lastPrinted>
  <dcterms:created xsi:type="dcterms:W3CDTF">2010-11-26T07:12:57Z</dcterms:created>
  <dcterms:modified xsi:type="dcterms:W3CDTF">2017-03-02T10:18:24Z</dcterms:modified>
</cp:coreProperties>
</file>